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ensKersting\source\repos\team absence web\downloads\"/>
    </mc:Choice>
  </mc:AlternateContent>
  <xr:revisionPtr revIDLastSave="0" documentId="13_ncr:1_{140BFBA8-C739-419C-86EE-C624A2EB975F}" xr6:coauthVersionLast="47" xr6:coauthVersionMax="47" xr10:uidLastSave="{00000000-0000-0000-0000-000000000000}"/>
  <workbookProtection workbookAlgorithmName="SHA-512" workbookHashValue="zoFNdnn2JlwHbnC+l1DiPXgbYur58RpkJ919fshvhEGYrbdu7V9Ya1dEtq5HfnF7wKQlj4gqwu5wiAON0RbFjg==" workbookSaltValue="f8HM6IGvo37jkXAb82pWjg==" workbookSpinCount="100000" lockStructure="1"/>
  <bookViews>
    <workbookView xWindow="-120" yWindow="-120" windowWidth="29040" windowHeight="15720" tabRatio="878" xr2:uid="{6DC98BEA-7C8F-4B1D-947F-C2738FBA6AA9}"/>
  </bookViews>
  <sheets>
    <sheet name="Readme" sheetId="3" r:id="rId1"/>
    <sheet name="Members" sheetId="4" r:id="rId2"/>
    <sheet name="Jan" sheetId="1" r:id="rId3"/>
    <sheet name="Feb" sheetId="5" r:id="rId4"/>
    <sheet name="Mar" sheetId="6" r:id="rId5"/>
    <sheet name="Apr" sheetId="7" r:id="rId6"/>
    <sheet name="May" sheetId="8" r:id="rId7"/>
    <sheet name="Jun" sheetId="9" r:id="rId8"/>
    <sheet name="Jul" sheetId="10" r:id="rId9"/>
    <sheet name="Aug" sheetId="11" r:id="rId10"/>
    <sheet name="Sep" sheetId="12" r:id="rId11"/>
    <sheet name="Oct" sheetId="13" r:id="rId12"/>
    <sheet name="Nov" sheetId="14" r:id="rId13"/>
    <sheet name="Dec" sheetId="15" r:id="rId14"/>
    <sheet name="Data" sheetId="2" state="hidden" r:id="rId15"/>
  </sheets>
  <definedNames>
    <definedName name="Year" localSheetId="0">Readme!$C$9</definedName>
    <definedName name="Year">Readme!$C$9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5" l="1"/>
  <c r="B24" i="15"/>
  <c r="C23" i="15"/>
  <c r="B23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AG5" i="15"/>
  <c r="AG4" i="15" s="1"/>
  <c r="AF5" i="15"/>
  <c r="AF4" i="15" s="1"/>
  <c r="AE5" i="15"/>
  <c r="AE4" i="15" s="1"/>
  <c r="AD5" i="15"/>
  <c r="AD4" i="15" s="1"/>
  <c r="AC5" i="15"/>
  <c r="AC4" i="15" s="1"/>
  <c r="AB5" i="15"/>
  <c r="AB4" i="15" s="1"/>
  <c r="AA5" i="15"/>
  <c r="AA4" i="15" s="1"/>
  <c r="Z5" i="15"/>
  <c r="Z4" i="15" s="1"/>
  <c r="Y5" i="15"/>
  <c r="Y4" i="15" s="1"/>
  <c r="X5" i="15"/>
  <c r="X4" i="15" s="1"/>
  <c r="W5" i="15"/>
  <c r="W4" i="15" s="1"/>
  <c r="V5" i="15"/>
  <c r="V4" i="15" s="1"/>
  <c r="U5" i="15"/>
  <c r="U4" i="15" s="1"/>
  <c r="T5" i="15"/>
  <c r="T4" i="15" s="1"/>
  <c r="S5" i="15"/>
  <c r="S4" i="15" s="1"/>
  <c r="R5" i="15"/>
  <c r="R4" i="15" s="1"/>
  <c r="Q5" i="15"/>
  <c r="Q4" i="15" s="1"/>
  <c r="P5" i="15"/>
  <c r="P4" i="15" s="1"/>
  <c r="O5" i="15"/>
  <c r="O4" i="15" s="1"/>
  <c r="N5" i="15"/>
  <c r="N4" i="15" s="1"/>
  <c r="M5" i="15"/>
  <c r="M4" i="15" s="1"/>
  <c r="L5" i="15"/>
  <c r="L4" i="15" s="1"/>
  <c r="K5" i="15"/>
  <c r="K4" i="15" s="1"/>
  <c r="J5" i="15"/>
  <c r="J4" i="15" s="1"/>
  <c r="I5" i="15"/>
  <c r="I4" i="15" s="1"/>
  <c r="H5" i="15"/>
  <c r="H4" i="15" s="1"/>
  <c r="G5" i="15"/>
  <c r="G4" i="15" s="1"/>
  <c r="F5" i="15"/>
  <c r="F4" i="15" s="1"/>
  <c r="E5" i="15"/>
  <c r="E4" i="15" s="1"/>
  <c r="D5" i="15"/>
  <c r="D4" i="15" s="1"/>
  <c r="C5" i="15"/>
  <c r="C4" i="15" s="1"/>
  <c r="C2" i="15"/>
  <c r="B2" i="15"/>
  <c r="C24" i="14"/>
  <c r="B24" i="14"/>
  <c r="C23" i="14"/>
  <c r="B23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AG5" i="14"/>
  <c r="AG4" i="14" s="1"/>
  <c r="AF5" i="14"/>
  <c r="AF4" i="14" s="1"/>
  <c r="AE5" i="14"/>
  <c r="AE4" i="14" s="1"/>
  <c r="AD5" i="14"/>
  <c r="AD4" i="14" s="1"/>
  <c r="AC5" i="14"/>
  <c r="AC4" i="14" s="1"/>
  <c r="AB5" i="14"/>
  <c r="AB4" i="14" s="1"/>
  <c r="AA5" i="14"/>
  <c r="AA4" i="14" s="1"/>
  <c r="Z5" i="14"/>
  <c r="Z4" i="14" s="1"/>
  <c r="Y5" i="14"/>
  <c r="Y4" i="14" s="1"/>
  <c r="X5" i="14"/>
  <c r="X4" i="14" s="1"/>
  <c r="W5" i="14"/>
  <c r="W4" i="14" s="1"/>
  <c r="V5" i="14"/>
  <c r="V4" i="14" s="1"/>
  <c r="U5" i="14"/>
  <c r="U4" i="14" s="1"/>
  <c r="T5" i="14"/>
  <c r="T4" i="14" s="1"/>
  <c r="S5" i="14"/>
  <c r="S4" i="14" s="1"/>
  <c r="R5" i="14"/>
  <c r="R4" i="14" s="1"/>
  <c r="Q5" i="14"/>
  <c r="Q4" i="14" s="1"/>
  <c r="P5" i="14"/>
  <c r="P4" i="14" s="1"/>
  <c r="O5" i="14"/>
  <c r="O4" i="14" s="1"/>
  <c r="N5" i="14"/>
  <c r="N4" i="14" s="1"/>
  <c r="M5" i="14"/>
  <c r="M4" i="14" s="1"/>
  <c r="L5" i="14"/>
  <c r="L4" i="14" s="1"/>
  <c r="K5" i="14"/>
  <c r="K4" i="14" s="1"/>
  <c r="J5" i="14"/>
  <c r="J4" i="14" s="1"/>
  <c r="I5" i="14"/>
  <c r="I4" i="14" s="1"/>
  <c r="H5" i="14"/>
  <c r="H4" i="14" s="1"/>
  <c r="G5" i="14"/>
  <c r="G4" i="14" s="1"/>
  <c r="F5" i="14"/>
  <c r="F4" i="14" s="1"/>
  <c r="E5" i="14"/>
  <c r="E4" i="14" s="1"/>
  <c r="D5" i="14"/>
  <c r="D4" i="14" s="1"/>
  <c r="C5" i="14"/>
  <c r="C4" i="14" s="1"/>
  <c r="C2" i="14"/>
  <c r="B2" i="14"/>
  <c r="C24" i="13"/>
  <c r="B24" i="13"/>
  <c r="C23" i="13"/>
  <c r="B23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AG5" i="13"/>
  <c r="AG4" i="13" s="1"/>
  <c r="AF5" i="13"/>
  <c r="AF4" i="13" s="1"/>
  <c r="AE5" i="13"/>
  <c r="AE4" i="13" s="1"/>
  <c r="AD5" i="13"/>
  <c r="AD4" i="13" s="1"/>
  <c r="AC5" i="13"/>
  <c r="AC4" i="13" s="1"/>
  <c r="AB5" i="13"/>
  <c r="AB4" i="13" s="1"/>
  <c r="AA5" i="13"/>
  <c r="AA4" i="13" s="1"/>
  <c r="Z5" i="13"/>
  <c r="Z4" i="13" s="1"/>
  <c r="Y5" i="13"/>
  <c r="Y4" i="13" s="1"/>
  <c r="X5" i="13"/>
  <c r="X4" i="13" s="1"/>
  <c r="W5" i="13"/>
  <c r="W4" i="13" s="1"/>
  <c r="V5" i="13"/>
  <c r="V4" i="13" s="1"/>
  <c r="U5" i="13"/>
  <c r="U4" i="13" s="1"/>
  <c r="T5" i="13"/>
  <c r="T4" i="13" s="1"/>
  <c r="S5" i="13"/>
  <c r="S4" i="13" s="1"/>
  <c r="R5" i="13"/>
  <c r="R4" i="13" s="1"/>
  <c r="Q5" i="13"/>
  <c r="Q4" i="13" s="1"/>
  <c r="P5" i="13"/>
  <c r="P4" i="13" s="1"/>
  <c r="O5" i="13"/>
  <c r="O4" i="13" s="1"/>
  <c r="N5" i="13"/>
  <c r="N4" i="13" s="1"/>
  <c r="M5" i="13"/>
  <c r="M4" i="13" s="1"/>
  <c r="L5" i="13"/>
  <c r="L4" i="13" s="1"/>
  <c r="K5" i="13"/>
  <c r="K4" i="13" s="1"/>
  <c r="J5" i="13"/>
  <c r="J4" i="13" s="1"/>
  <c r="I5" i="13"/>
  <c r="I4" i="13" s="1"/>
  <c r="H5" i="13"/>
  <c r="H4" i="13" s="1"/>
  <c r="G5" i="13"/>
  <c r="G4" i="13" s="1"/>
  <c r="F5" i="13"/>
  <c r="F4" i="13" s="1"/>
  <c r="E5" i="13"/>
  <c r="E4" i="13" s="1"/>
  <c r="D5" i="13"/>
  <c r="D4" i="13" s="1"/>
  <c r="C5" i="13"/>
  <c r="C4" i="13" s="1"/>
  <c r="C2" i="13"/>
  <c r="B2" i="13"/>
  <c r="C24" i="12"/>
  <c r="B24" i="12"/>
  <c r="C23" i="12"/>
  <c r="B23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AG5" i="12"/>
  <c r="AG4" i="12" s="1"/>
  <c r="AF5" i="12"/>
  <c r="AF4" i="12" s="1"/>
  <c r="AE5" i="12"/>
  <c r="AE4" i="12" s="1"/>
  <c r="AD5" i="12"/>
  <c r="AD4" i="12" s="1"/>
  <c r="AC5" i="12"/>
  <c r="AC4" i="12" s="1"/>
  <c r="AB5" i="12"/>
  <c r="AB4" i="12" s="1"/>
  <c r="AA5" i="12"/>
  <c r="AA4" i="12" s="1"/>
  <c r="Z5" i="12"/>
  <c r="Z4" i="12" s="1"/>
  <c r="Y5" i="12"/>
  <c r="Y4" i="12" s="1"/>
  <c r="X5" i="12"/>
  <c r="X4" i="12" s="1"/>
  <c r="W5" i="12"/>
  <c r="W4" i="12" s="1"/>
  <c r="V5" i="12"/>
  <c r="V4" i="12" s="1"/>
  <c r="U5" i="12"/>
  <c r="U4" i="12" s="1"/>
  <c r="T5" i="12"/>
  <c r="T4" i="12" s="1"/>
  <c r="S5" i="12"/>
  <c r="S4" i="12" s="1"/>
  <c r="R5" i="12"/>
  <c r="R4" i="12" s="1"/>
  <c r="Q5" i="12"/>
  <c r="Q4" i="12" s="1"/>
  <c r="P5" i="12"/>
  <c r="P4" i="12" s="1"/>
  <c r="O5" i="12"/>
  <c r="O4" i="12" s="1"/>
  <c r="N5" i="12"/>
  <c r="N4" i="12" s="1"/>
  <c r="M5" i="12"/>
  <c r="M4" i="12" s="1"/>
  <c r="L5" i="12"/>
  <c r="L4" i="12" s="1"/>
  <c r="K5" i="12"/>
  <c r="K4" i="12" s="1"/>
  <c r="J5" i="12"/>
  <c r="J4" i="12" s="1"/>
  <c r="I5" i="12"/>
  <c r="I4" i="12" s="1"/>
  <c r="H5" i="12"/>
  <c r="H4" i="12" s="1"/>
  <c r="G5" i="12"/>
  <c r="G4" i="12" s="1"/>
  <c r="F5" i="12"/>
  <c r="F4" i="12" s="1"/>
  <c r="E5" i="12"/>
  <c r="E4" i="12" s="1"/>
  <c r="D5" i="12"/>
  <c r="D4" i="12" s="1"/>
  <c r="C5" i="12"/>
  <c r="C4" i="12" s="1"/>
  <c r="C2" i="12"/>
  <c r="B2" i="12"/>
  <c r="C24" i="11"/>
  <c r="B24" i="11"/>
  <c r="C23" i="11"/>
  <c r="B23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AG5" i="11"/>
  <c r="AG4" i="11" s="1"/>
  <c r="AF5" i="11"/>
  <c r="AF4" i="11" s="1"/>
  <c r="AE5" i="11"/>
  <c r="AE4" i="11" s="1"/>
  <c r="AD5" i="11"/>
  <c r="AD4" i="11" s="1"/>
  <c r="AC5" i="11"/>
  <c r="AC4" i="11" s="1"/>
  <c r="AB5" i="11"/>
  <c r="AB4" i="11" s="1"/>
  <c r="AA5" i="11"/>
  <c r="AA4" i="11" s="1"/>
  <c r="Z5" i="11"/>
  <c r="Z4" i="11" s="1"/>
  <c r="Y5" i="11"/>
  <c r="Y4" i="11" s="1"/>
  <c r="X5" i="11"/>
  <c r="X4" i="11" s="1"/>
  <c r="W5" i="11"/>
  <c r="W4" i="11" s="1"/>
  <c r="V5" i="11"/>
  <c r="V4" i="11" s="1"/>
  <c r="U5" i="11"/>
  <c r="U4" i="11" s="1"/>
  <c r="T5" i="11"/>
  <c r="T4" i="11" s="1"/>
  <c r="S5" i="11"/>
  <c r="S4" i="11" s="1"/>
  <c r="R5" i="11"/>
  <c r="R4" i="11" s="1"/>
  <c r="Q5" i="11"/>
  <c r="Q4" i="11" s="1"/>
  <c r="P5" i="11"/>
  <c r="P4" i="11" s="1"/>
  <c r="O5" i="11"/>
  <c r="O4" i="11" s="1"/>
  <c r="N5" i="11"/>
  <c r="N4" i="11" s="1"/>
  <c r="M5" i="11"/>
  <c r="M4" i="11" s="1"/>
  <c r="L5" i="11"/>
  <c r="L4" i="11" s="1"/>
  <c r="K5" i="11"/>
  <c r="K4" i="11" s="1"/>
  <c r="J5" i="11"/>
  <c r="J4" i="11" s="1"/>
  <c r="I5" i="11"/>
  <c r="I4" i="11" s="1"/>
  <c r="H5" i="11"/>
  <c r="H4" i="11" s="1"/>
  <c r="G5" i="11"/>
  <c r="G4" i="11" s="1"/>
  <c r="F5" i="11"/>
  <c r="F4" i="11" s="1"/>
  <c r="E5" i="11"/>
  <c r="E4" i="11" s="1"/>
  <c r="D5" i="11"/>
  <c r="D4" i="11" s="1"/>
  <c r="C5" i="11"/>
  <c r="C4" i="11" s="1"/>
  <c r="C2" i="11"/>
  <c r="B2" i="11"/>
  <c r="C24" i="10"/>
  <c r="B24" i="10"/>
  <c r="C23" i="10"/>
  <c r="B23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AG5" i="10"/>
  <c r="AG4" i="10" s="1"/>
  <c r="AF5" i="10"/>
  <c r="AF4" i="10" s="1"/>
  <c r="AE5" i="10"/>
  <c r="AE4" i="10" s="1"/>
  <c r="AD5" i="10"/>
  <c r="AD4" i="10" s="1"/>
  <c r="AC5" i="10"/>
  <c r="AC4" i="10" s="1"/>
  <c r="AB5" i="10"/>
  <c r="AB4" i="10" s="1"/>
  <c r="AA5" i="10"/>
  <c r="AA4" i="10" s="1"/>
  <c r="Z5" i="10"/>
  <c r="Z4" i="10" s="1"/>
  <c r="Y5" i="10"/>
  <c r="Y4" i="10" s="1"/>
  <c r="X5" i="10"/>
  <c r="X4" i="10" s="1"/>
  <c r="W5" i="10"/>
  <c r="W4" i="10" s="1"/>
  <c r="V5" i="10"/>
  <c r="V4" i="10" s="1"/>
  <c r="U5" i="10"/>
  <c r="U4" i="10" s="1"/>
  <c r="T5" i="10"/>
  <c r="T4" i="10" s="1"/>
  <c r="S5" i="10"/>
  <c r="S4" i="10" s="1"/>
  <c r="R5" i="10"/>
  <c r="R4" i="10" s="1"/>
  <c r="Q5" i="10"/>
  <c r="Q4" i="10" s="1"/>
  <c r="P5" i="10"/>
  <c r="P4" i="10" s="1"/>
  <c r="O5" i="10"/>
  <c r="O4" i="10" s="1"/>
  <c r="N5" i="10"/>
  <c r="N4" i="10" s="1"/>
  <c r="M5" i="10"/>
  <c r="M4" i="10" s="1"/>
  <c r="L5" i="10"/>
  <c r="L4" i="10" s="1"/>
  <c r="K5" i="10"/>
  <c r="K4" i="10" s="1"/>
  <c r="J5" i="10"/>
  <c r="J4" i="10" s="1"/>
  <c r="I5" i="10"/>
  <c r="I4" i="10" s="1"/>
  <c r="H5" i="10"/>
  <c r="H4" i="10" s="1"/>
  <c r="G5" i="10"/>
  <c r="G4" i="10" s="1"/>
  <c r="F5" i="10"/>
  <c r="F4" i="10" s="1"/>
  <c r="E5" i="10"/>
  <c r="E4" i="10" s="1"/>
  <c r="D5" i="10"/>
  <c r="D4" i="10" s="1"/>
  <c r="C5" i="10"/>
  <c r="C4" i="10" s="1"/>
  <c r="C2" i="10"/>
  <c r="B2" i="10"/>
  <c r="C24" i="9"/>
  <c r="B24" i="9"/>
  <c r="C23" i="9"/>
  <c r="B23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AG5" i="9"/>
  <c r="AG4" i="9" s="1"/>
  <c r="AF5" i="9"/>
  <c r="AF4" i="9" s="1"/>
  <c r="AE5" i="9"/>
  <c r="AE4" i="9" s="1"/>
  <c r="AD5" i="9"/>
  <c r="AD4" i="9" s="1"/>
  <c r="AC5" i="9"/>
  <c r="AC4" i="9" s="1"/>
  <c r="AB5" i="9"/>
  <c r="AB4" i="9" s="1"/>
  <c r="AA5" i="9"/>
  <c r="AA4" i="9" s="1"/>
  <c r="Z5" i="9"/>
  <c r="Z4" i="9" s="1"/>
  <c r="Y5" i="9"/>
  <c r="Y4" i="9" s="1"/>
  <c r="X5" i="9"/>
  <c r="X4" i="9" s="1"/>
  <c r="W5" i="9"/>
  <c r="W4" i="9" s="1"/>
  <c r="V5" i="9"/>
  <c r="V4" i="9" s="1"/>
  <c r="U5" i="9"/>
  <c r="U4" i="9" s="1"/>
  <c r="T5" i="9"/>
  <c r="T4" i="9" s="1"/>
  <c r="S5" i="9"/>
  <c r="S4" i="9" s="1"/>
  <c r="R5" i="9"/>
  <c r="R4" i="9" s="1"/>
  <c r="Q5" i="9"/>
  <c r="Q4" i="9" s="1"/>
  <c r="P5" i="9"/>
  <c r="P4" i="9" s="1"/>
  <c r="O5" i="9"/>
  <c r="O4" i="9" s="1"/>
  <c r="N5" i="9"/>
  <c r="N4" i="9" s="1"/>
  <c r="M5" i="9"/>
  <c r="M4" i="9" s="1"/>
  <c r="L5" i="9"/>
  <c r="L4" i="9" s="1"/>
  <c r="K5" i="9"/>
  <c r="K4" i="9" s="1"/>
  <c r="J5" i="9"/>
  <c r="J4" i="9" s="1"/>
  <c r="I5" i="9"/>
  <c r="I4" i="9" s="1"/>
  <c r="H5" i="9"/>
  <c r="H4" i="9" s="1"/>
  <c r="G5" i="9"/>
  <c r="G4" i="9" s="1"/>
  <c r="F5" i="9"/>
  <c r="F4" i="9" s="1"/>
  <c r="E5" i="9"/>
  <c r="E4" i="9" s="1"/>
  <c r="D5" i="9"/>
  <c r="D4" i="9" s="1"/>
  <c r="C5" i="9"/>
  <c r="C4" i="9" s="1"/>
  <c r="C2" i="9"/>
  <c r="B2" i="9"/>
  <c r="C24" i="8"/>
  <c r="B24" i="8"/>
  <c r="C23" i="8"/>
  <c r="B23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AG5" i="8"/>
  <c r="AG4" i="8" s="1"/>
  <c r="AF5" i="8"/>
  <c r="AF4" i="8" s="1"/>
  <c r="AE5" i="8"/>
  <c r="AE4" i="8" s="1"/>
  <c r="AD5" i="8"/>
  <c r="AD4" i="8" s="1"/>
  <c r="AC5" i="8"/>
  <c r="AC4" i="8" s="1"/>
  <c r="AB5" i="8"/>
  <c r="AB4" i="8" s="1"/>
  <c r="AA5" i="8"/>
  <c r="AA4" i="8" s="1"/>
  <c r="Z5" i="8"/>
  <c r="Z4" i="8" s="1"/>
  <c r="Y5" i="8"/>
  <c r="Y4" i="8" s="1"/>
  <c r="X5" i="8"/>
  <c r="X4" i="8" s="1"/>
  <c r="W5" i="8"/>
  <c r="W4" i="8" s="1"/>
  <c r="V5" i="8"/>
  <c r="V4" i="8" s="1"/>
  <c r="U5" i="8"/>
  <c r="U4" i="8" s="1"/>
  <c r="T5" i="8"/>
  <c r="T4" i="8" s="1"/>
  <c r="S5" i="8"/>
  <c r="S4" i="8" s="1"/>
  <c r="R5" i="8"/>
  <c r="R4" i="8" s="1"/>
  <c r="Q5" i="8"/>
  <c r="Q4" i="8" s="1"/>
  <c r="P5" i="8"/>
  <c r="P4" i="8" s="1"/>
  <c r="O5" i="8"/>
  <c r="O4" i="8" s="1"/>
  <c r="N5" i="8"/>
  <c r="N4" i="8" s="1"/>
  <c r="M5" i="8"/>
  <c r="M4" i="8" s="1"/>
  <c r="L5" i="8"/>
  <c r="L4" i="8" s="1"/>
  <c r="K5" i="8"/>
  <c r="K4" i="8" s="1"/>
  <c r="J5" i="8"/>
  <c r="J4" i="8" s="1"/>
  <c r="I5" i="8"/>
  <c r="I4" i="8" s="1"/>
  <c r="H5" i="8"/>
  <c r="H4" i="8" s="1"/>
  <c r="G5" i="8"/>
  <c r="G4" i="8" s="1"/>
  <c r="F5" i="8"/>
  <c r="F4" i="8" s="1"/>
  <c r="E5" i="8"/>
  <c r="E4" i="8" s="1"/>
  <c r="D5" i="8"/>
  <c r="D4" i="8" s="1"/>
  <c r="C5" i="8"/>
  <c r="C4" i="8" s="1"/>
  <c r="C2" i="8"/>
  <c r="B2" i="8"/>
  <c r="C24" i="7"/>
  <c r="B24" i="7"/>
  <c r="C23" i="7"/>
  <c r="B23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AG5" i="7"/>
  <c r="AG4" i="7" s="1"/>
  <c r="AF5" i="7"/>
  <c r="AF4" i="7" s="1"/>
  <c r="AE5" i="7"/>
  <c r="AE4" i="7" s="1"/>
  <c r="AD5" i="7"/>
  <c r="AD4" i="7" s="1"/>
  <c r="AC5" i="7"/>
  <c r="AC4" i="7" s="1"/>
  <c r="AB5" i="7"/>
  <c r="AB4" i="7" s="1"/>
  <c r="AA5" i="7"/>
  <c r="AA4" i="7" s="1"/>
  <c r="Z5" i="7"/>
  <c r="Z4" i="7" s="1"/>
  <c r="Y5" i="7"/>
  <c r="Y4" i="7" s="1"/>
  <c r="X5" i="7"/>
  <c r="X4" i="7" s="1"/>
  <c r="W5" i="7"/>
  <c r="W4" i="7" s="1"/>
  <c r="V5" i="7"/>
  <c r="V4" i="7" s="1"/>
  <c r="U5" i="7"/>
  <c r="U4" i="7" s="1"/>
  <c r="T5" i="7"/>
  <c r="T4" i="7" s="1"/>
  <c r="S5" i="7"/>
  <c r="S4" i="7" s="1"/>
  <c r="R5" i="7"/>
  <c r="R4" i="7" s="1"/>
  <c r="Q5" i="7"/>
  <c r="Q4" i="7" s="1"/>
  <c r="P5" i="7"/>
  <c r="P4" i="7" s="1"/>
  <c r="O5" i="7"/>
  <c r="O4" i="7" s="1"/>
  <c r="N5" i="7"/>
  <c r="N4" i="7" s="1"/>
  <c r="M5" i="7"/>
  <c r="M4" i="7" s="1"/>
  <c r="L5" i="7"/>
  <c r="L4" i="7" s="1"/>
  <c r="K5" i="7"/>
  <c r="K4" i="7" s="1"/>
  <c r="J5" i="7"/>
  <c r="J4" i="7" s="1"/>
  <c r="I5" i="7"/>
  <c r="I4" i="7" s="1"/>
  <c r="H5" i="7"/>
  <c r="H4" i="7" s="1"/>
  <c r="G5" i="7"/>
  <c r="G4" i="7" s="1"/>
  <c r="F5" i="7"/>
  <c r="F4" i="7" s="1"/>
  <c r="E5" i="7"/>
  <c r="E4" i="7" s="1"/>
  <c r="D5" i="7"/>
  <c r="D4" i="7" s="1"/>
  <c r="C5" i="7"/>
  <c r="C4" i="7" s="1"/>
  <c r="C2" i="7"/>
  <c r="B2" i="7"/>
  <c r="C24" i="6"/>
  <c r="B24" i="6"/>
  <c r="C23" i="6"/>
  <c r="B23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AG5" i="6"/>
  <c r="AG4" i="6" s="1"/>
  <c r="AF5" i="6"/>
  <c r="AF4" i="6" s="1"/>
  <c r="AE5" i="6"/>
  <c r="AE4" i="6" s="1"/>
  <c r="AD5" i="6"/>
  <c r="AD4" i="6" s="1"/>
  <c r="AC5" i="6"/>
  <c r="AC4" i="6" s="1"/>
  <c r="AB5" i="6"/>
  <c r="AB4" i="6" s="1"/>
  <c r="AA5" i="6"/>
  <c r="AA4" i="6" s="1"/>
  <c r="Z5" i="6"/>
  <c r="Z4" i="6" s="1"/>
  <c r="Y5" i="6"/>
  <c r="Y4" i="6" s="1"/>
  <c r="X5" i="6"/>
  <c r="X4" i="6" s="1"/>
  <c r="W5" i="6"/>
  <c r="W4" i="6" s="1"/>
  <c r="V5" i="6"/>
  <c r="V4" i="6" s="1"/>
  <c r="U5" i="6"/>
  <c r="U4" i="6" s="1"/>
  <c r="T5" i="6"/>
  <c r="T4" i="6" s="1"/>
  <c r="S5" i="6"/>
  <c r="S4" i="6" s="1"/>
  <c r="R5" i="6"/>
  <c r="R4" i="6" s="1"/>
  <c r="Q5" i="6"/>
  <c r="Q4" i="6" s="1"/>
  <c r="P5" i="6"/>
  <c r="P4" i="6" s="1"/>
  <c r="O5" i="6"/>
  <c r="O4" i="6" s="1"/>
  <c r="N5" i="6"/>
  <c r="N4" i="6" s="1"/>
  <c r="M5" i="6"/>
  <c r="M4" i="6" s="1"/>
  <c r="L5" i="6"/>
  <c r="L4" i="6" s="1"/>
  <c r="K5" i="6"/>
  <c r="K4" i="6" s="1"/>
  <c r="J5" i="6"/>
  <c r="J4" i="6" s="1"/>
  <c r="I5" i="6"/>
  <c r="I4" i="6" s="1"/>
  <c r="H5" i="6"/>
  <c r="H4" i="6" s="1"/>
  <c r="G5" i="6"/>
  <c r="G4" i="6" s="1"/>
  <c r="F5" i="6"/>
  <c r="F4" i="6" s="1"/>
  <c r="E5" i="6"/>
  <c r="E4" i="6" s="1"/>
  <c r="D5" i="6"/>
  <c r="D4" i="6" s="1"/>
  <c r="C5" i="6"/>
  <c r="C4" i="6" s="1"/>
  <c r="C2" i="6"/>
  <c r="B2" i="6"/>
  <c r="C24" i="5"/>
  <c r="B24" i="5"/>
  <c r="C23" i="5"/>
  <c r="B23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AG5" i="5"/>
  <c r="AG4" i="5" s="1"/>
  <c r="AF5" i="5"/>
  <c r="AF4" i="5" s="1"/>
  <c r="AE5" i="5"/>
  <c r="AE4" i="5" s="1"/>
  <c r="AD5" i="5"/>
  <c r="AD4" i="5" s="1"/>
  <c r="AC5" i="5"/>
  <c r="AC4" i="5" s="1"/>
  <c r="AB5" i="5"/>
  <c r="AB4" i="5" s="1"/>
  <c r="AA5" i="5"/>
  <c r="AA4" i="5" s="1"/>
  <c r="Z5" i="5"/>
  <c r="Z4" i="5" s="1"/>
  <c r="Y5" i="5"/>
  <c r="Y4" i="5" s="1"/>
  <c r="X5" i="5"/>
  <c r="X4" i="5" s="1"/>
  <c r="W5" i="5"/>
  <c r="W4" i="5" s="1"/>
  <c r="V5" i="5"/>
  <c r="V4" i="5" s="1"/>
  <c r="U5" i="5"/>
  <c r="U4" i="5" s="1"/>
  <c r="T5" i="5"/>
  <c r="T4" i="5" s="1"/>
  <c r="S5" i="5"/>
  <c r="S4" i="5" s="1"/>
  <c r="R5" i="5"/>
  <c r="R4" i="5" s="1"/>
  <c r="Q5" i="5"/>
  <c r="Q4" i="5" s="1"/>
  <c r="P5" i="5"/>
  <c r="P4" i="5" s="1"/>
  <c r="O5" i="5"/>
  <c r="O4" i="5" s="1"/>
  <c r="N5" i="5"/>
  <c r="N4" i="5" s="1"/>
  <c r="M5" i="5"/>
  <c r="M4" i="5" s="1"/>
  <c r="L5" i="5"/>
  <c r="L4" i="5" s="1"/>
  <c r="K5" i="5"/>
  <c r="K4" i="5" s="1"/>
  <c r="J5" i="5"/>
  <c r="J4" i="5" s="1"/>
  <c r="I5" i="5"/>
  <c r="I4" i="5" s="1"/>
  <c r="H5" i="5"/>
  <c r="H4" i="5" s="1"/>
  <c r="G5" i="5"/>
  <c r="G4" i="5" s="1"/>
  <c r="F5" i="5"/>
  <c r="F4" i="5" s="1"/>
  <c r="E5" i="5"/>
  <c r="E4" i="5" s="1"/>
  <c r="D5" i="5"/>
  <c r="D4" i="5" s="1"/>
  <c r="C5" i="5"/>
  <c r="C4" i="5" s="1"/>
  <c r="C2" i="5"/>
  <c r="B2" i="5"/>
  <c r="AG5" i="1"/>
  <c r="AG4" i="1" s="1"/>
  <c r="AF5" i="1"/>
  <c r="AF4" i="1" s="1"/>
  <c r="AE5" i="1"/>
  <c r="AE4" i="1" s="1"/>
  <c r="AD5" i="1"/>
  <c r="AD4" i="1" s="1"/>
  <c r="AC5" i="1"/>
  <c r="AC4" i="1" s="1"/>
  <c r="AB5" i="1"/>
  <c r="AB4" i="1" s="1"/>
  <c r="AA5" i="1"/>
  <c r="AA4" i="1" s="1"/>
  <c r="Z5" i="1"/>
  <c r="Z4" i="1" s="1"/>
  <c r="Y5" i="1"/>
  <c r="Y4" i="1" s="1"/>
  <c r="X5" i="1"/>
  <c r="X4" i="1" s="1"/>
  <c r="W5" i="1"/>
  <c r="W4" i="1" s="1"/>
  <c r="V5" i="1"/>
  <c r="V4" i="1" s="1"/>
  <c r="U5" i="1"/>
  <c r="U4" i="1" s="1"/>
  <c r="T5" i="1"/>
  <c r="T4" i="1" s="1"/>
  <c r="S5" i="1"/>
  <c r="S4" i="1" s="1"/>
  <c r="R5" i="1"/>
  <c r="R4" i="1" s="1"/>
  <c r="Q5" i="1"/>
  <c r="Q4" i="1" s="1"/>
  <c r="P5" i="1"/>
  <c r="P4" i="1" s="1"/>
  <c r="O5" i="1"/>
  <c r="O4" i="1" s="1"/>
  <c r="N5" i="1"/>
  <c r="N4" i="1" s="1"/>
  <c r="M5" i="1"/>
  <c r="M4" i="1" s="1"/>
  <c r="L5" i="1"/>
  <c r="L4" i="1" s="1"/>
  <c r="K5" i="1"/>
  <c r="K4" i="1" s="1"/>
  <c r="J5" i="1"/>
  <c r="J4" i="1" s="1"/>
  <c r="I5" i="1"/>
  <c r="I4" i="1" s="1"/>
  <c r="H5" i="1"/>
  <c r="H4" i="1" s="1"/>
  <c r="G5" i="1"/>
  <c r="G4" i="1" s="1"/>
  <c r="F5" i="1"/>
  <c r="F4" i="1" s="1"/>
  <c r="E5" i="1"/>
  <c r="E4" i="1" s="1"/>
  <c r="D5" i="1"/>
  <c r="D4" i="1" s="1"/>
  <c r="C5" i="1"/>
  <c r="C4" i="1" s="1"/>
  <c r="C2" i="1"/>
  <c r="B2" i="1"/>
  <c r="C24" i="1"/>
  <c r="C23" i="1"/>
  <c r="B24" i="1"/>
  <c r="B23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6" i="1"/>
</calcChain>
</file>

<file path=xl/sharedStrings.xml><?xml version="1.0" encoding="utf-8"?>
<sst xmlns="http://schemas.openxmlformats.org/spreadsheetml/2006/main" count="98" uniqueCount="31">
  <si>
    <t>Year</t>
  </si>
  <si>
    <t>Vacation Tracker</t>
  </si>
  <si>
    <t>by</t>
  </si>
  <si>
    <t>www.team-absence.com</t>
  </si>
  <si>
    <t>Version</t>
  </si>
  <si>
    <t>1.0</t>
  </si>
  <si>
    <t xml:space="preserve">Please manage your team in the tab "members". </t>
  </si>
  <si>
    <t>Downloaded from</t>
  </si>
  <si>
    <t>www.team-absence.com/en/excel-template</t>
  </si>
  <si>
    <t>Member</t>
  </si>
  <si>
    <t>Name</t>
  </si>
  <si>
    <t>Type</t>
  </si>
  <si>
    <t>Vacation</t>
  </si>
  <si>
    <t>Other absence</t>
  </si>
  <si>
    <t>V</t>
  </si>
  <si>
    <t>O</t>
  </si>
  <si>
    <t>Description</t>
  </si>
  <si>
    <t>Legend</t>
  </si>
  <si>
    <t>Date /
Member</t>
  </si>
  <si>
    <t>Template by Team Absence — professional absence management in Microsoft Teams.</t>
  </si>
  <si>
    <t>Author</t>
  </si>
  <si>
    <t>👉 Collaborate directly in Microsoft Teams</t>
  </si>
  <si>
    <t>👉 Sync your absence with Microsoft Outlook</t>
  </si>
  <si>
    <t>👉 Set up approval workflows and gain useful insights</t>
  </si>
  <si>
    <r>
      <rPr>
        <b/>
        <sz val="11"/>
        <color theme="0" tint="-0.34998626667073579"/>
        <rFont val="Aptos Narrow"/>
        <family val="2"/>
        <scheme val="minor"/>
      </rPr>
      <t xml:space="preserve">Disclaimer: </t>
    </r>
    <r>
      <rPr>
        <sz val="11"/>
        <color theme="0" tint="-0.34998626667073579"/>
        <rFont val="Aptos Narrow"/>
        <family val="2"/>
        <scheme val="minor"/>
      </rPr>
      <t>This Excel template is provided free of charge and “as is”, without any guarantee of correctness or completeness.</t>
    </r>
  </si>
  <si>
    <t>Discover more features and try our app for Microsoft Teams.</t>
  </si>
  <si>
    <t>Copyright 2025 by hyOffice UG / Team Absence</t>
  </si>
  <si>
    <t>of this file. Please make backups regularly.</t>
  </si>
  <si>
    <t xml:space="preserve">hyOffice UG / Team Absence assumes no liability for data loss, calculation errors, or other damages resulting from the use </t>
  </si>
  <si>
    <r>
      <rPr>
        <b/>
        <sz val="11"/>
        <color theme="1"/>
        <rFont val="Aptos Narrow"/>
        <family val="2"/>
        <scheme val="minor"/>
      </rPr>
      <t>Tired of updating this sheet manually?</t>
    </r>
    <r>
      <rPr>
        <sz val="11"/>
        <color theme="1"/>
        <rFont val="Aptos Narrow"/>
        <family val="2"/>
        <scheme val="minor"/>
      </rPr>
      <t xml:space="preserve"> Take the next step with </t>
    </r>
    <r>
      <rPr>
        <b/>
        <sz val="11"/>
        <color theme="1"/>
        <rFont val="Aptos Narrow"/>
        <family val="2"/>
        <scheme val="minor"/>
      </rPr>
      <t>Team Absence</t>
    </r>
    <r>
      <rPr>
        <sz val="11"/>
        <color theme="1"/>
        <rFont val="Aptos Narrow"/>
        <family val="2"/>
        <scheme val="minor"/>
      </rPr>
      <t>:</t>
    </r>
  </si>
  <si>
    <t>👉 Built-in holiday calendars for 100+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</si>
</sst>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mmmm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1" fillId="3" borderId="8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/>
    <xf numFmtId="0" fontId="9" fillId="0" borderId="0" xfId="0" applyFont="1"/>
    <xf numFmtId="0" fontId="10" fillId="0" borderId="0" xfId="0" applyFont="1"/>
    <xf numFmtId="0" fontId="11" fillId="0" borderId="0" xfId="1" applyFont="1"/>
    <xf numFmtId="0" fontId="2" fillId="0" borderId="0" xfId="0" applyFont="1" applyAlignment="1">
      <alignment vertical="center"/>
    </xf>
    <xf numFmtId="0" fontId="12" fillId="0" borderId="0" xfId="0" applyFont="1"/>
    <xf numFmtId="0" fontId="0" fillId="0" borderId="1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5" fillId="0" borderId="0" xfId="1" applyAlignment="1">
      <alignment horizontal="left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2" xfId="0" applyNumberFormat="1" applyBorder="1" applyAlignment="1" applyProtection="1">
      <alignment horizontal="left"/>
      <protection locked="0"/>
    </xf>
    <xf numFmtId="0" fontId="0" fillId="3" borderId="19" xfId="0" applyFill="1" applyBorder="1"/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36"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C2E91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m-absence.com/en/?mtm_campaign=exce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38100</xdr:rowOff>
    </xdr:from>
    <xdr:to>
      <xdr:col>6</xdr:col>
      <xdr:colOff>115571</xdr:colOff>
      <xdr:row>4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764A8-6625-6A16-B42C-C6CF33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800225"/>
          <a:ext cx="2525396" cy="3905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20</xdr:row>
      <xdr:rowOff>57150</xdr:rowOff>
    </xdr:from>
    <xdr:to>
      <xdr:col>3</xdr:col>
      <xdr:colOff>228600</xdr:colOff>
      <xdr:row>22</xdr:row>
      <xdr:rowOff>123825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9048F8-7BD9-EDBD-116E-4F5D16A3DEC7}"/>
            </a:ext>
          </a:extLst>
        </xdr:cNvPr>
        <xdr:cNvSpPr/>
      </xdr:nvSpPr>
      <xdr:spPr>
        <a:xfrm>
          <a:off x="666750" y="4924425"/>
          <a:ext cx="1990725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38FD5-D1CA-4CD0-A381-94B9AD95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B85111-C71C-4636-BDB5-DC48E6407A36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63B25-46AF-42E0-9B77-0D2573D2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952B95-CBEB-4B3B-8B20-BAC281EB0117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E9953-E4F2-41B0-AB91-D6251E8E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DFE1D-7944-4759-AB7D-28EC7F19A314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C6085-7E6A-4706-951B-AF59BDA0E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3B811-82A6-4678-ABFC-F3E6F7AD281D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CB952-6757-5C0C-3231-E8B57ED3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49" y="190501"/>
          <a:ext cx="360293" cy="359879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2A737-64BC-4F52-B3A5-1B3F0134894A}"/>
            </a:ext>
          </a:extLst>
        </xdr:cNvPr>
        <xdr:cNvSpPr/>
      </xdr:nvSpPr>
      <xdr:spPr>
        <a:xfrm>
          <a:off x="8688456" y="11728173"/>
          <a:ext cx="1990725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16905-4929-4B2C-B34C-1512D24FE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1B8AD-3084-483D-9D27-E309DA7F954D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C2853-4D37-425C-AEE9-0AF2B398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BD684E-A652-4180-B73E-C90BAE63A5AF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AC910-548E-49F8-B169-70C335492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53ACC-88CD-4039-8DA3-E84EDAB6B7FD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75ED6E-B492-4FFD-8FA1-85A75E46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EF807-6167-467A-A17B-2FA0F633CA04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636D82-6530-48B6-AE65-4309D7D1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B4A397-91C7-42C1-B07F-E0D69CBE2F49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D9E7B-19F4-45EA-A4A8-8AA3D77A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8949D-EA5F-4DEC-B825-7AB7DA90A10A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178492</xdr:colOff>
      <xdr:row>1</xdr:row>
      <xdr:rowOff>1</xdr:rowOff>
    </xdr:from>
    <xdr:to>
      <xdr:col>32</xdr:col>
      <xdr:colOff>179874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9D094F-D551-4D77-AE76-17858DB1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917" y="190501"/>
          <a:ext cx="363607" cy="361950"/>
        </a:xfrm>
        <a:prstGeom prst="rect">
          <a:avLst/>
        </a:prstGeom>
      </xdr:spPr>
    </xdr:pic>
    <xdr:clientData/>
  </xdr:twoCellAnchor>
  <xdr:twoCellAnchor>
    <xdr:from>
      <xdr:col>25</xdr:col>
      <xdr:colOff>66260</xdr:colOff>
      <xdr:row>25</xdr:row>
      <xdr:rowOff>132521</xdr:rowOff>
    </xdr:from>
    <xdr:to>
      <xdr:col>32</xdr:col>
      <xdr:colOff>201681</xdr:colOff>
      <xdr:row>28</xdr:row>
      <xdr:rowOff>8696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4946D-A7E3-439C-8426-FB81CE71EF1B}"/>
            </a:ext>
          </a:extLst>
        </xdr:cNvPr>
        <xdr:cNvSpPr/>
      </xdr:nvSpPr>
      <xdr:spPr>
        <a:xfrm>
          <a:off x="8724485" y="11733971"/>
          <a:ext cx="2002321" cy="447675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free</a:t>
          </a:r>
          <a:endParaRPr lang="de-DE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am-absence.com/en/excel-template?mtm_campaign=excel" TargetMode="External"/><Relationship Id="rId2" Type="http://schemas.openxmlformats.org/officeDocument/2006/relationships/hyperlink" Target="http://www.team-absence.com/en/excel-template?mtm_campaign=excel" TargetMode="External"/><Relationship Id="rId1" Type="http://schemas.openxmlformats.org/officeDocument/2006/relationships/hyperlink" Target="https://www.team-absence.com/en/?mtm_campaign=exce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team-absence.com/en/?mtm_campaign=exce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team-absence.com/en/?mtm_campaign=exce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team-absence.com/en/?mtm_campaign=exce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team-absence.com/en/?mtm_campaign=exce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team-absence.com/en/?mtm_campaign=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eam-absence.com/en/?mtm_campaign=exc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eam-absence.com/en/?mtm_campaign=exce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team-absence.com/en/?mtm_campaign=exce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team-absence.com/en/?mtm_campaign=exce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team-absence.com/en/?mtm_campaign=exce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team-absence.com/en/?mtm_campaign=exce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team-absence.com/en/?mtm_campaign=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AAD3-0B71-4C36-8487-2BA18287C787}">
  <sheetPr codeName="Sheet1">
    <tabColor theme="8" tint="0.79998168889431442"/>
    <pageSetUpPr fitToPage="1"/>
  </sheetPr>
  <dimension ref="B3:G30"/>
  <sheetViews>
    <sheetView tabSelected="1" workbookViewId="0">
      <selection activeCell="E16" sqref="E16"/>
    </sheetView>
  </sheetViews>
  <sheetFormatPr defaultRowHeight="15" x14ac:dyDescent="0.25"/>
  <cols>
    <col min="2" max="2" width="18.140625" customWidth="1"/>
  </cols>
  <sheetData>
    <row r="3" spans="2:7" ht="93.75" x14ac:dyDescent="1.4">
      <c r="B3" s="3" t="s">
        <v>1</v>
      </c>
    </row>
    <row r="5" spans="2:7" ht="34.5" x14ac:dyDescent="0.55000000000000004">
      <c r="B5" s="2" t="s">
        <v>2</v>
      </c>
    </row>
    <row r="6" spans="2:7" x14ac:dyDescent="0.25">
      <c r="C6" s="33" t="s">
        <v>3</v>
      </c>
      <c r="D6" s="33"/>
      <c r="E6" s="33"/>
      <c r="F6" s="33"/>
      <c r="G6" s="33"/>
    </row>
    <row r="8" spans="2:7" x14ac:dyDescent="0.25">
      <c r="B8" s="1" t="s">
        <v>4</v>
      </c>
      <c r="C8" s="4" t="s">
        <v>5</v>
      </c>
    </row>
    <row r="9" spans="2:7" x14ac:dyDescent="0.25">
      <c r="B9" s="1" t="s">
        <v>0</v>
      </c>
      <c r="C9" s="4">
        <v>2026</v>
      </c>
    </row>
    <row r="10" spans="2:7" x14ac:dyDescent="0.25">
      <c r="B10" s="1" t="s">
        <v>7</v>
      </c>
      <c r="C10" s="33" t="s">
        <v>8</v>
      </c>
      <c r="D10" s="33"/>
      <c r="E10" s="33"/>
      <c r="F10" s="33"/>
      <c r="G10" s="33"/>
    </row>
    <row r="13" spans="2:7" x14ac:dyDescent="0.25">
      <c r="B13" s="24" t="s">
        <v>6</v>
      </c>
    </row>
    <row r="14" spans="2:7" x14ac:dyDescent="0.25">
      <c r="B14" s="1"/>
    </row>
    <row r="15" spans="2:7" x14ac:dyDescent="0.25">
      <c r="B15" t="s">
        <v>29</v>
      </c>
    </row>
    <row r="16" spans="2:7" x14ac:dyDescent="0.25">
      <c r="B16" t="s">
        <v>21</v>
      </c>
    </row>
    <row r="17" spans="2:2" x14ac:dyDescent="0.25">
      <c r="B17" t="s">
        <v>30</v>
      </c>
    </row>
    <row r="18" spans="2:2" x14ac:dyDescent="0.25">
      <c r="B18" t="s">
        <v>22</v>
      </c>
    </row>
    <row r="19" spans="2:2" x14ac:dyDescent="0.25">
      <c r="B19" t="s">
        <v>23</v>
      </c>
    </row>
    <row r="26" spans="2:2" x14ac:dyDescent="0.25">
      <c r="B26" s="11" t="s">
        <v>24</v>
      </c>
    </row>
    <row r="27" spans="2:2" x14ac:dyDescent="0.25">
      <c r="B27" s="11" t="s">
        <v>28</v>
      </c>
    </row>
    <row r="28" spans="2:2" x14ac:dyDescent="0.25">
      <c r="B28" s="11" t="s">
        <v>27</v>
      </c>
    </row>
    <row r="30" spans="2:2" x14ac:dyDescent="0.25">
      <c r="B30" s="11" t="s">
        <v>26</v>
      </c>
    </row>
  </sheetData>
  <sheetProtection algorithmName="SHA-512" hashValue="Ozh5DadXLyGzIYtRxjCpgqfNyS6/f/8h4SIHwdlfd1L0KyF4xlvscEPQ9MH8cQ3UV4xKNepmI/4SPBfzqYNoqQ==" saltValue="bOYaVwa9CxaDIrWttEhQvw==" spinCount="100000" sheet="1" objects="1" scenarios="1"/>
  <mergeCells count="2">
    <mergeCell ref="C10:G10"/>
    <mergeCell ref="C6:G6"/>
  </mergeCells>
  <hyperlinks>
    <hyperlink ref="C6" r:id="rId1" xr:uid="{D92D60D0-4865-491B-9DCA-77CB529B4C27}"/>
    <hyperlink ref="C10" r:id="rId2" xr:uid="{0CC7F106-7CE8-477D-9378-5F5C63C24B83}"/>
    <hyperlink ref="C10:G10" r:id="rId3" display="www.team-absence.com/en/excel-template" xr:uid="{673B27BB-19C6-4A39-A7B7-C7243A4373A6}"/>
  </hyperlinks>
  <pageMargins left="0.7" right="0.7" top="0.75" bottom="0.75" header="0.3" footer="0.3"/>
  <pageSetup paperSize="9" fitToHeight="0" orientation="landscape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CB01-5629-4751-BDEB-B5FE919117C2}">
  <sheetPr codeName="Sheet10">
    <pageSetUpPr fitToPage="1"/>
  </sheetPr>
  <dimension ref="B1:AG29"/>
  <sheetViews>
    <sheetView zoomScaleNormal="100" workbookViewId="0">
      <selection activeCell="D10" sqref="D10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8</v>
      </c>
    </row>
    <row r="2" spans="2:33" ht="26.25" x14ac:dyDescent="0.4">
      <c r="B2" s="12">
        <f>DATE(Year,B1,1)</f>
        <v>46235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46235</v>
      </c>
      <c r="D4" s="14">
        <f t="shared" ref="D4:AG4" si="0">D5</f>
        <v>46236</v>
      </c>
      <c r="E4" s="14">
        <f t="shared" si="0"/>
        <v>46237</v>
      </c>
      <c r="F4" s="14">
        <f t="shared" si="0"/>
        <v>46238</v>
      </c>
      <c r="G4" s="14">
        <f t="shared" si="0"/>
        <v>46239</v>
      </c>
      <c r="H4" s="14">
        <f t="shared" si="0"/>
        <v>46240</v>
      </c>
      <c r="I4" s="14">
        <f t="shared" si="0"/>
        <v>46241</v>
      </c>
      <c r="J4" s="14">
        <f t="shared" si="0"/>
        <v>46242</v>
      </c>
      <c r="K4" s="14">
        <f t="shared" si="0"/>
        <v>46243</v>
      </c>
      <c r="L4" s="14">
        <f t="shared" si="0"/>
        <v>46244</v>
      </c>
      <c r="M4" s="14">
        <f t="shared" si="0"/>
        <v>46245</v>
      </c>
      <c r="N4" s="14">
        <f t="shared" si="0"/>
        <v>46246</v>
      </c>
      <c r="O4" s="14">
        <f t="shared" si="0"/>
        <v>46247</v>
      </c>
      <c r="P4" s="14">
        <f t="shared" si="0"/>
        <v>46248</v>
      </c>
      <c r="Q4" s="14">
        <f t="shared" si="0"/>
        <v>46249</v>
      </c>
      <c r="R4" s="14">
        <f t="shared" si="0"/>
        <v>46250</v>
      </c>
      <c r="S4" s="14">
        <f t="shared" si="0"/>
        <v>46251</v>
      </c>
      <c r="T4" s="14">
        <f t="shared" si="0"/>
        <v>46252</v>
      </c>
      <c r="U4" s="14">
        <f t="shared" si="0"/>
        <v>46253</v>
      </c>
      <c r="V4" s="14">
        <f t="shared" si="0"/>
        <v>46254</v>
      </c>
      <c r="W4" s="14">
        <f t="shared" si="0"/>
        <v>46255</v>
      </c>
      <c r="X4" s="14">
        <f t="shared" si="0"/>
        <v>46256</v>
      </c>
      <c r="Y4" s="14">
        <f t="shared" si="0"/>
        <v>46257</v>
      </c>
      <c r="Z4" s="14">
        <f t="shared" si="0"/>
        <v>46258</v>
      </c>
      <c r="AA4" s="14">
        <f t="shared" si="0"/>
        <v>46259</v>
      </c>
      <c r="AB4" s="14">
        <f t="shared" si="0"/>
        <v>46260</v>
      </c>
      <c r="AC4" s="14">
        <f t="shared" si="0"/>
        <v>46261</v>
      </c>
      <c r="AD4" s="14">
        <f t="shared" si="0"/>
        <v>46262</v>
      </c>
      <c r="AE4" s="14">
        <f t="shared" si="0"/>
        <v>46263</v>
      </c>
      <c r="AF4" s="14">
        <f t="shared" si="0"/>
        <v>46264</v>
      </c>
      <c r="AG4" s="15">
        <f t="shared" si="0"/>
        <v>46265</v>
      </c>
    </row>
    <row r="5" spans="2:33" ht="15.75" thickBot="1" x14ac:dyDescent="0.3">
      <c r="B5" s="35"/>
      <c r="C5" s="16">
        <f>IF(DAY(DATE(Year,$B$1,1))=1, DATE(Year,$B$1,1), "")</f>
        <v>46235</v>
      </c>
      <c r="D5" s="16">
        <f>IF(DAY(DATE(Year,$B$1,2))=2, DATE(Year,$B$1,2), "")</f>
        <v>46236</v>
      </c>
      <c r="E5" s="16">
        <f>IF(DAY(DATE(Year,$B$1,3))=3, DATE(Year,$B$1,3), "")</f>
        <v>46237</v>
      </c>
      <c r="F5" s="16">
        <f>IF(DAY(DATE(Year,$B$1,4))=4, DATE(Year,$B$1,4), "")</f>
        <v>46238</v>
      </c>
      <c r="G5" s="16">
        <f>IF(DAY(DATE(Year,$B$1,5))=5, DATE(Year,$B$1,5), "")</f>
        <v>46239</v>
      </c>
      <c r="H5" s="16">
        <f>IF(DAY(DATE(Year,$B$1,6))=6, DATE(Year,$B$1,6), "")</f>
        <v>46240</v>
      </c>
      <c r="I5" s="16">
        <f>IF(DAY(DATE(Year,$B$1,7))=7, DATE(Year,$B$1,7), "")</f>
        <v>46241</v>
      </c>
      <c r="J5" s="16">
        <f>IF(DAY(DATE(Year,$B$1,8))=8, DATE(Year,$B$1,8), "")</f>
        <v>46242</v>
      </c>
      <c r="K5" s="16">
        <f>IF(DAY(DATE(Year,$B$1,9))=9, DATE(Year,$B$1,9), "")</f>
        <v>46243</v>
      </c>
      <c r="L5" s="16">
        <f>IF(DAY(DATE(Year,$B$1,10))=10, DATE(Year,$B$1,10), "")</f>
        <v>46244</v>
      </c>
      <c r="M5" s="16">
        <f>IF(DAY(DATE(Year,$B$1,11))=11, DATE(Year,$B$1,11), "")</f>
        <v>46245</v>
      </c>
      <c r="N5" s="16">
        <f>IF(DAY(DATE(Year,$B$1,12))=12, DATE(Year,$B$1,12), "")</f>
        <v>46246</v>
      </c>
      <c r="O5" s="16">
        <f>IF(DAY(DATE(Year,$B$1,13))=13, DATE(Year,$B$1,13), "")</f>
        <v>46247</v>
      </c>
      <c r="P5" s="16">
        <f>IF(DAY(DATE(Year,$B$1,14))=14, DATE(Year,$B$1,14), "")</f>
        <v>46248</v>
      </c>
      <c r="Q5" s="16">
        <f>IF(DAY(DATE(Year,$B$1,15))=15, DATE(Year,$B$1,15), "")</f>
        <v>46249</v>
      </c>
      <c r="R5" s="16">
        <f>IF(DAY(DATE(Year,$B$1,16))=16, DATE(Year,$B$1,16), "")</f>
        <v>46250</v>
      </c>
      <c r="S5" s="16">
        <f>IF(DAY(DATE(Year,$B$1,17))=17, DATE(Year,$B$1,17), "")</f>
        <v>46251</v>
      </c>
      <c r="T5" s="16">
        <f>IF(DAY(DATE(Year,$B$1,18))=18, DATE(Year,$B$1,18), "")</f>
        <v>46252</v>
      </c>
      <c r="U5" s="16">
        <f>IF(DAY(DATE(Year,$B$1,19))=19, DATE(Year,$B$1,19), "")</f>
        <v>46253</v>
      </c>
      <c r="V5" s="16">
        <f>IF(DAY(DATE(Year,$B$1,20))=20, DATE(Year,$B$1,20), "")</f>
        <v>46254</v>
      </c>
      <c r="W5" s="16">
        <f>IF(DAY(DATE(Year,$B$1,21))=21, DATE(Year,$B$1,21), "")</f>
        <v>46255</v>
      </c>
      <c r="X5" s="16">
        <f>IF(DAY(DATE(Year,$B$1,22))=22, DATE(Year,$B$1,22), "")</f>
        <v>46256</v>
      </c>
      <c r="Y5" s="16">
        <f>IF(DAY(DATE(Year,$B$1,23))=23, DATE(Year,$B$1,23), "")</f>
        <v>46257</v>
      </c>
      <c r="Z5" s="16">
        <f>IF(DAY(DATE(Year,$B$1,24))=24, DATE(Year,$B$1,24), "")</f>
        <v>46258</v>
      </c>
      <c r="AA5" s="16">
        <f>IF(DAY(DATE(Year,$B$1,25))=25, DATE(Year,$B$1,25), "")</f>
        <v>46259</v>
      </c>
      <c r="AB5" s="16">
        <f>IF(DAY(DATE(Year,$B$1,26))=26, DATE(Year,$B$1,26), "")</f>
        <v>46260</v>
      </c>
      <c r="AC5" s="16">
        <f>IF(DAY(DATE(Year,$B$1,27))=27, DATE(Year,$B$1,27), "")</f>
        <v>46261</v>
      </c>
      <c r="AD5" s="16">
        <f>IF(DAY(DATE(Year,$B$1,28))=28, DATE(Year,$B$1,28), "")</f>
        <v>46262</v>
      </c>
      <c r="AE5" s="16">
        <f>IF(DAY(DATE(Year,$B$1,29))=29, DATE(Year,$B$1,29), "")</f>
        <v>46263</v>
      </c>
      <c r="AF5" s="16">
        <f>IF(DAY(DATE(Year,$B$1,30))=30, DATE(Year,$B$1,30), "")</f>
        <v>46264</v>
      </c>
      <c r="AG5" s="17">
        <f>IF(DAY(DATE(Year,$B$1,31))=31, DATE(Year,$B$1,31), "")</f>
        <v>46265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UW075Iw8wGLr4moaO30L7dEmqJLW9EzpDFSOf7j8PoJG90Bssl7FCCW/DjcuCYcxpyaFKmSp4Wu/Pkl4ObDebg==" saltValue="MW6J8Oqst2BY75BW1AdNcA==" spinCount="100000" sheet="1" objects="1" scenarios="1"/>
  <mergeCells count="2">
    <mergeCell ref="C2:E2"/>
    <mergeCell ref="B4:B5"/>
  </mergeCells>
  <conditionalFormatting sqref="C4:AG20">
    <cfRule type="expression" dxfId="14" priority="3">
      <formula>OR(WEEKDAY(C$5,2)=6, WEEKDAY(C$5,2)=7)</formula>
    </cfRule>
  </conditionalFormatting>
  <conditionalFormatting sqref="C6:AG24">
    <cfRule type="cellIs" dxfId="13" priority="1" operator="equal">
      <formula>"O"</formula>
    </cfRule>
    <cfRule type="cellIs" dxfId="12" priority="2" operator="equal">
      <formula>"V"</formula>
    </cfRule>
  </conditionalFormatting>
  <hyperlinks>
    <hyperlink ref="B29" r:id="rId1" xr:uid="{92A494B5-5C01-493A-BCC1-6221DF9BB073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3B3382-353B-40C0-8A2E-F2B878BD6ABA}">
          <x14:formula1>
            <xm:f>Data!$B$3:$B$4</xm:f>
          </x14:formula1>
          <xm:sqref>C6:AG20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DFD3-E0BA-4D41-A4CC-ACDFC3352A5A}">
  <sheetPr codeName="Sheet11">
    <pageSetUpPr fitToPage="1"/>
  </sheetPr>
  <dimension ref="B1:AG29"/>
  <sheetViews>
    <sheetView topLeftCell="A4" zoomScaleNormal="100" workbookViewId="0">
      <selection activeCell="B6" sqref="B6:AG20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9</v>
      </c>
    </row>
    <row r="2" spans="2:33" ht="26.25" x14ac:dyDescent="0.4">
      <c r="B2" s="12">
        <f>DATE(Year,B1,1)</f>
        <v>46266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46266</v>
      </c>
      <c r="D4" s="14">
        <f t="shared" ref="D4:AG4" si="0">D5</f>
        <v>46267</v>
      </c>
      <c r="E4" s="14">
        <f t="shared" si="0"/>
        <v>46268</v>
      </c>
      <c r="F4" s="14">
        <f t="shared" si="0"/>
        <v>46269</v>
      </c>
      <c r="G4" s="14">
        <f t="shared" si="0"/>
        <v>46270</v>
      </c>
      <c r="H4" s="14">
        <f t="shared" si="0"/>
        <v>46271</v>
      </c>
      <c r="I4" s="14">
        <f t="shared" si="0"/>
        <v>46272</v>
      </c>
      <c r="J4" s="14">
        <f t="shared" si="0"/>
        <v>46273</v>
      </c>
      <c r="K4" s="14">
        <f t="shared" si="0"/>
        <v>46274</v>
      </c>
      <c r="L4" s="14">
        <f t="shared" si="0"/>
        <v>46275</v>
      </c>
      <c r="M4" s="14">
        <f t="shared" si="0"/>
        <v>46276</v>
      </c>
      <c r="N4" s="14">
        <f t="shared" si="0"/>
        <v>46277</v>
      </c>
      <c r="O4" s="14">
        <f t="shared" si="0"/>
        <v>46278</v>
      </c>
      <c r="P4" s="14">
        <f t="shared" si="0"/>
        <v>46279</v>
      </c>
      <c r="Q4" s="14">
        <f t="shared" si="0"/>
        <v>46280</v>
      </c>
      <c r="R4" s="14">
        <f t="shared" si="0"/>
        <v>46281</v>
      </c>
      <c r="S4" s="14">
        <f t="shared" si="0"/>
        <v>46282</v>
      </c>
      <c r="T4" s="14">
        <f t="shared" si="0"/>
        <v>46283</v>
      </c>
      <c r="U4" s="14">
        <f t="shared" si="0"/>
        <v>46284</v>
      </c>
      <c r="V4" s="14">
        <f t="shared" si="0"/>
        <v>46285</v>
      </c>
      <c r="W4" s="14">
        <f t="shared" si="0"/>
        <v>46286</v>
      </c>
      <c r="X4" s="14">
        <f t="shared" si="0"/>
        <v>46287</v>
      </c>
      <c r="Y4" s="14">
        <f t="shared" si="0"/>
        <v>46288</v>
      </c>
      <c r="Z4" s="14">
        <f t="shared" si="0"/>
        <v>46289</v>
      </c>
      <c r="AA4" s="14">
        <f t="shared" si="0"/>
        <v>46290</v>
      </c>
      <c r="AB4" s="14">
        <f t="shared" si="0"/>
        <v>46291</v>
      </c>
      <c r="AC4" s="14">
        <f t="shared" si="0"/>
        <v>46292</v>
      </c>
      <c r="AD4" s="14">
        <f t="shared" si="0"/>
        <v>46293</v>
      </c>
      <c r="AE4" s="14">
        <f t="shared" si="0"/>
        <v>46294</v>
      </c>
      <c r="AF4" s="14">
        <f t="shared" si="0"/>
        <v>46295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46266</v>
      </c>
      <c r="D5" s="16">
        <f>IF(DAY(DATE(Year,$B$1,2))=2, DATE(Year,$B$1,2), "")</f>
        <v>46267</v>
      </c>
      <c r="E5" s="16">
        <f>IF(DAY(DATE(Year,$B$1,3))=3, DATE(Year,$B$1,3), "")</f>
        <v>46268</v>
      </c>
      <c r="F5" s="16">
        <f>IF(DAY(DATE(Year,$B$1,4))=4, DATE(Year,$B$1,4), "")</f>
        <v>46269</v>
      </c>
      <c r="G5" s="16">
        <f>IF(DAY(DATE(Year,$B$1,5))=5, DATE(Year,$B$1,5), "")</f>
        <v>46270</v>
      </c>
      <c r="H5" s="16">
        <f>IF(DAY(DATE(Year,$B$1,6))=6, DATE(Year,$B$1,6), "")</f>
        <v>46271</v>
      </c>
      <c r="I5" s="16">
        <f>IF(DAY(DATE(Year,$B$1,7))=7, DATE(Year,$B$1,7), "")</f>
        <v>46272</v>
      </c>
      <c r="J5" s="16">
        <f>IF(DAY(DATE(Year,$B$1,8))=8, DATE(Year,$B$1,8), "")</f>
        <v>46273</v>
      </c>
      <c r="K5" s="16">
        <f>IF(DAY(DATE(Year,$B$1,9))=9, DATE(Year,$B$1,9), "")</f>
        <v>46274</v>
      </c>
      <c r="L5" s="16">
        <f>IF(DAY(DATE(Year,$B$1,10))=10, DATE(Year,$B$1,10), "")</f>
        <v>46275</v>
      </c>
      <c r="M5" s="16">
        <f>IF(DAY(DATE(Year,$B$1,11))=11, DATE(Year,$B$1,11), "")</f>
        <v>46276</v>
      </c>
      <c r="N5" s="16">
        <f>IF(DAY(DATE(Year,$B$1,12))=12, DATE(Year,$B$1,12), "")</f>
        <v>46277</v>
      </c>
      <c r="O5" s="16">
        <f>IF(DAY(DATE(Year,$B$1,13))=13, DATE(Year,$B$1,13), "")</f>
        <v>46278</v>
      </c>
      <c r="P5" s="16">
        <f>IF(DAY(DATE(Year,$B$1,14))=14, DATE(Year,$B$1,14), "")</f>
        <v>46279</v>
      </c>
      <c r="Q5" s="16">
        <f>IF(DAY(DATE(Year,$B$1,15))=15, DATE(Year,$B$1,15), "")</f>
        <v>46280</v>
      </c>
      <c r="R5" s="16">
        <f>IF(DAY(DATE(Year,$B$1,16))=16, DATE(Year,$B$1,16), "")</f>
        <v>46281</v>
      </c>
      <c r="S5" s="16">
        <f>IF(DAY(DATE(Year,$B$1,17))=17, DATE(Year,$B$1,17), "")</f>
        <v>46282</v>
      </c>
      <c r="T5" s="16">
        <f>IF(DAY(DATE(Year,$B$1,18))=18, DATE(Year,$B$1,18), "")</f>
        <v>46283</v>
      </c>
      <c r="U5" s="16">
        <f>IF(DAY(DATE(Year,$B$1,19))=19, DATE(Year,$B$1,19), "")</f>
        <v>46284</v>
      </c>
      <c r="V5" s="16">
        <f>IF(DAY(DATE(Year,$B$1,20))=20, DATE(Year,$B$1,20), "")</f>
        <v>46285</v>
      </c>
      <c r="W5" s="16">
        <f>IF(DAY(DATE(Year,$B$1,21))=21, DATE(Year,$B$1,21), "")</f>
        <v>46286</v>
      </c>
      <c r="X5" s="16">
        <f>IF(DAY(DATE(Year,$B$1,22))=22, DATE(Year,$B$1,22), "")</f>
        <v>46287</v>
      </c>
      <c r="Y5" s="16">
        <f>IF(DAY(DATE(Year,$B$1,23))=23, DATE(Year,$B$1,23), "")</f>
        <v>46288</v>
      </c>
      <c r="Z5" s="16">
        <f>IF(DAY(DATE(Year,$B$1,24))=24, DATE(Year,$B$1,24), "")</f>
        <v>46289</v>
      </c>
      <c r="AA5" s="16">
        <f>IF(DAY(DATE(Year,$B$1,25))=25, DATE(Year,$B$1,25), "")</f>
        <v>46290</v>
      </c>
      <c r="AB5" s="16">
        <f>IF(DAY(DATE(Year,$B$1,26))=26, DATE(Year,$B$1,26), "")</f>
        <v>46291</v>
      </c>
      <c r="AC5" s="16">
        <f>IF(DAY(DATE(Year,$B$1,27))=27, DATE(Year,$B$1,27), "")</f>
        <v>46292</v>
      </c>
      <c r="AD5" s="16">
        <f>IF(DAY(DATE(Year,$B$1,28))=28, DATE(Year,$B$1,28), "")</f>
        <v>46293</v>
      </c>
      <c r="AE5" s="16">
        <f>IF(DAY(DATE(Year,$B$1,29))=29, DATE(Year,$B$1,29), "")</f>
        <v>46294</v>
      </c>
      <c r="AF5" s="16">
        <f>IF(DAY(DATE(Year,$B$1,30))=30, DATE(Year,$B$1,30), "")</f>
        <v>46295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HiZe/Wo/RT1ZXuvjlWXYd8h0iriy7LYyb3qY7axfJMKSdy7PGL8AVSSBt4WbxCg6NkMPFefJviddEde1emx4hA==" saltValue="+j9R80p1/tVcvNhTtBSJzA==" spinCount="100000" sheet="1" objects="1" scenarios="1"/>
  <mergeCells count="2">
    <mergeCell ref="C2:E2"/>
    <mergeCell ref="B4:B5"/>
  </mergeCells>
  <conditionalFormatting sqref="C4:AG20">
    <cfRule type="expression" dxfId="11" priority="3">
      <formula>OR(WEEKDAY(C$5,2)=6, WEEKDAY(C$5,2)=7)</formula>
    </cfRule>
  </conditionalFormatting>
  <conditionalFormatting sqref="C6:AG24">
    <cfRule type="cellIs" dxfId="10" priority="1" operator="equal">
      <formula>"O"</formula>
    </cfRule>
    <cfRule type="cellIs" dxfId="9" priority="2" operator="equal">
      <formula>"V"</formula>
    </cfRule>
  </conditionalFormatting>
  <hyperlinks>
    <hyperlink ref="B29" r:id="rId1" xr:uid="{0051E855-8E8E-4D12-B19D-F65E543619CD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5A594A-45B3-4212-88EE-AE794AAAE3B0}">
          <x14:formula1>
            <xm:f>Data!$B$3:$B$4</xm:f>
          </x14:formula1>
          <xm:sqref>C6:AG20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ADF7-8948-49A9-AA14-388F24735A72}">
  <sheetPr codeName="Sheet12">
    <pageSetUpPr fitToPage="1"/>
  </sheetPr>
  <dimension ref="B1:AG29"/>
  <sheetViews>
    <sheetView zoomScaleNormal="100" workbookViewId="0">
      <selection activeCell="L26" sqref="L2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10</v>
      </c>
    </row>
    <row r="2" spans="2:33" ht="26.25" x14ac:dyDescent="0.4">
      <c r="B2" s="12">
        <f>DATE(Year,B1,1)</f>
        <v>46296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46296</v>
      </c>
      <c r="D4" s="14">
        <f t="shared" ref="D4:AG4" si="0">D5</f>
        <v>46297</v>
      </c>
      <c r="E4" s="14">
        <f t="shared" si="0"/>
        <v>46298</v>
      </c>
      <c r="F4" s="14">
        <f t="shared" si="0"/>
        <v>46299</v>
      </c>
      <c r="G4" s="14">
        <f t="shared" si="0"/>
        <v>46300</v>
      </c>
      <c r="H4" s="14">
        <f t="shared" si="0"/>
        <v>46301</v>
      </c>
      <c r="I4" s="14">
        <f t="shared" si="0"/>
        <v>46302</v>
      </c>
      <c r="J4" s="14">
        <f t="shared" si="0"/>
        <v>46303</v>
      </c>
      <c r="K4" s="14">
        <f t="shared" si="0"/>
        <v>46304</v>
      </c>
      <c r="L4" s="14">
        <f t="shared" si="0"/>
        <v>46305</v>
      </c>
      <c r="M4" s="14">
        <f t="shared" si="0"/>
        <v>46306</v>
      </c>
      <c r="N4" s="14">
        <f t="shared" si="0"/>
        <v>46307</v>
      </c>
      <c r="O4" s="14">
        <f t="shared" si="0"/>
        <v>46308</v>
      </c>
      <c r="P4" s="14">
        <f t="shared" si="0"/>
        <v>46309</v>
      </c>
      <c r="Q4" s="14">
        <f t="shared" si="0"/>
        <v>46310</v>
      </c>
      <c r="R4" s="14">
        <f t="shared" si="0"/>
        <v>46311</v>
      </c>
      <c r="S4" s="14">
        <f t="shared" si="0"/>
        <v>46312</v>
      </c>
      <c r="T4" s="14">
        <f t="shared" si="0"/>
        <v>46313</v>
      </c>
      <c r="U4" s="14">
        <f t="shared" si="0"/>
        <v>46314</v>
      </c>
      <c r="V4" s="14">
        <f t="shared" si="0"/>
        <v>46315</v>
      </c>
      <c r="W4" s="14">
        <f t="shared" si="0"/>
        <v>46316</v>
      </c>
      <c r="X4" s="14">
        <f t="shared" si="0"/>
        <v>46317</v>
      </c>
      <c r="Y4" s="14">
        <f t="shared" si="0"/>
        <v>46318</v>
      </c>
      <c r="Z4" s="14">
        <f t="shared" si="0"/>
        <v>46319</v>
      </c>
      <c r="AA4" s="14">
        <f t="shared" si="0"/>
        <v>46320</v>
      </c>
      <c r="AB4" s="14">
        <f t="shared" si="0"/>
        <v>46321</v>
      </c>
      <c r="AC4" s="14">
        <f t="shared" si="0"/>
        <v>46322</v>
      </c>
      <c r="AD4" s="14">
        <f t="shared" si="0"/>
        <v>46323</v>
      </c>
      <c r="AE4" s="14">
        <f t="shared" si="0"/>
        <v>46324</v>
      </c>
      <c r="AF4" s="14">
        <f t="shared" si="0"/>
        <v>46325</v>
      </c>
      <c r="AG4" s="15">
        <f t="shared" si="0"/>
        <v>46326</v>
      </c>
    </row>
    <row r="5" spans="2:33" ht="15.75" thickBot="1" x14ac:dyDescent="0.3">
      <c r="B5" s="35"/>
      <c r="C5" s="16">
        <f>IF(DAY(DATE(Year,$B$1,1))=1, DATE(Year,$B$1,1), "")</f>
        <v>46296</v>
      </c>
      <c r="D5" s="16">
        <f>IF(DAY(DATE(Year,$B$1,2))=2, DATE(Year,$B$1,2), "")</f>
        <v>46297</v>
      </c>
      <c r="E5" s="16">
        <f>IF(DAY(DATE(Year,$B$1,3))=3, DATE(Year,$B$1,3), "")</f>
        <v>46298</v>
      </c>
      <c r="F5" s="16">
        <f>IF(DAY(DATE(Year,$B$1,4))=4, DATE(Year,$B$1,4), "")</f>
        <v>46299</v>
      </c>
      <c r="G5" s="16">
        <f>IF(DAY(DATE(Year,$B$1,5))=5, DATE(Year,$B$1,5), "")</f>
        <v>46300</v>
      </c>
      <c r="H5" s="16">
        <f>IF(DAY(DATE(Year,$B$1,6))=6, DATE(Year,$B$1,6), "")</f>
        <v>46301</v>
      </c>
      <c r="I5" s="16">
        <f>IF(DAY(DATE(Year,$B$1,7))=7, DATE(Year,$B$1,7), "")</f>
        <v>46302</v>
      </c>
      <c r="J5" s="16">
        <f>IF(DAY(DATE(Year,$B$1,8))=8, DATE(Year,$B$1,8), "")</f>
        <v>46303</v>
      </c>
      <c r="K5" s="16">
        <f>IF(DAY(DATE(Year,$B$1,9))=9, DATE(Year,$B$1,9), "")</f>
        <v>46304</v>
      </c>
      <c r="L5" s="16">
        <f>IF(DAY(DATE(Year,$B$1,10))=10, DATE(Year,$B$1,10), "")</f>
        <v>46305</v>
      </c>
      <c r="M5" s="16">
        <f>IF(DAY(DATE(Year,$B$1,11))=11, DATE(Year,$B$1,11), "")</f>
        <v>46306</v>
      </c>
      <c r="N5" s="16">
        <f>IF(DAY(DATE(Year,$B$1,12))=12, DATE(Year,$B$1,12), "")</f>
        <v>46307</v>
      </c>
      <c r="O5" s="16">
        <f>IF(DAY(DATE(Year,$B$1,13))=13, DATE(Year,$B$1,13), "")</f>
        <v>46308</v>
      </c>
      <c r="P5" s="16">
        <f>IF(DAY(DATE(Year,$B$1,14))=14, DATE(Year,$B$1,14), "")</f>
        <v>46309</v>
      </c>
      <c r="Q5" s="16">
        <f>IF(DAY(DATE(Year,$B$1,15))=15, DATE(Year,$B$1,15), "")</f>
        <v>46310</v>
      </c>
      <c r="R5" s="16">
        <f>IF(DAY(DATE(Year,$B$1,16))=16, DATE(Year,$B$1,16), "")</f>
        <v>46311</v>
      </c>
      <c r="S5" s="16">
        <f>IF(DAY(DATE(Year,$B$1,17))=17, DATE(Year,$B$1,17), "")</f>
        <v>46312</v>
      </c>
      <c r="T5" s="16">
        <f>IF(DAY(DATE(Year,$B$1,18))=18, DATE(Year,$B$1,18), "")</f>
        <v>46313</v>
      </c>
      <c r="U5" s="16">
        <f>IF(DAY(DATE(Year,$B$1,19))=19, DATE(Year,$B$1,19), "")</f>
        <v>46314</v>
      </c>
      <c r="V5" s="16">
        <f>IF(DAY(DATE(Year,$B$1,20))=20, DATE(Year,$B$1,20), "")</f>
        <v>46315</v>
      </c>
      <c r="W5" s="16">
        <f>IF(DAY(DATE(Year,$B$1,21))=21, DATE(Year,$B$1,21), "")</f>
        <v>46316</v>
      </c>
      <c r="X5" s="16">
        <f>IF(DAY(DATE(Year,$B$1,22))=22, DATE(Year,$B$1,22), "")</f>
        <v>46317</v>
      </c>
      <c r="Y5" s="16">
        <f>IF(DAY(DATE(Year,$B$1,23))=23, DATE(Year,$B$1,23), "")</f>
        <v>46318</v>
      </c>
      <c r="Z5" s="16">
        <f>IF(DAY(DATE(Year,$B$1,24))=24, DATE(Year,$B$1,24), "")</f>
        <v>46319</v>
      </c>
      <c r="AA5" s="16">
        <f>IF(DAY(DATE(Year,$B$1,25))=25, DATE(Year,$B$1,25), "")</f>
        <v>46320</v>
      </c>
      <c r="AB5" s="16">
        <f>IF(DAY(DATE(Year,$B$1,26))=26, DATE(Year,$B$1,26), "")</f>
        <v>46321</v>
      </c>
      <c r="AC5" s="16">
        <f>IF(DAY(DATE(Year,$B$1,27))=27, DATE(Year,$B$1,27), "")</f>
        <v>46322</v>
      </c>
      <c r="AD5" s="16">
        <f>IF(DAY(DATE(Year,$B$1,28))=28, DATE(Year,$B$1,28), "")</f>
        <v>46323</v>
      </c>
      <c r="AE5" s="16">
        <f>IF(DAY(DATE(Year,$B$1,29))=29, DATE(Year,$B$1,29), "")</f>
        <v>46324</v>
      </c>
      <c r="AF5" s="16">
        <f>IF(DAY(DATE(Year,$B$1,30))=30, DATE(Year,$B$1,30), "")</f>
        <v>46325</v>
      </c>
      <c r="AG5" s="17">
        <f>IF(DAY(DATE(Year,$B$1,31))=31, DATE(Year,$B$1,31), "")</f>
        <v>46326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CXbuQlXiYqVVuZSb11MyPTStLl9Eu4hGJo7p8TOn7kglfGqG4Ba2H9Uj7o6S7r9HmNIuJYmTkYL7ltyfShPT5A==" saltValue="Q27sPgov66AZdB1zF9/4xA==" spinCount="100000" sheet="1" objects="1" scenarios="1"/>
  <mergeCells count="2">
    <mergeCell ref="C2:E2"/>
    <mergeCell ref="B4:B5"/>
  </mergeCells>
  <conditionalFormatting sqref="C4:AG20">
    <cfRule type="expression" dxfId="8" priority="3">
      <formula>OR(WEEKDAY(C$5,2)=6, WEEKDAY(C$5,2)=7)</formula>
    </cfRule>
  </conditionalFormatting>
  <conditionalFormatting sqref="C6:AG24">
    <cfRule type="cellIs" dxfId="7" priority="1" operator="equal">
      <formula>"O"</formula>
    </cfRule>
    <cfRule type="cellIs" dxfId="6" priority="2" operator="equal">
      <formula>"V"</formula>
    </cfRule>
  </conditionalFormatting>
  <hyperlinks>
    <hyperlink ref="B29" r:id="rId1" xr:uid="{30A78CA5-C1F3-441E-B7A1-94CB2025A416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59BC2-9192-48F2-B817-1D48DE298C02}">
          <x14:formula1>
            <xm:f>Data!$B$3:$B$4</xm:f>
          </x14:formula1>
          <xm:sqref>C6:AG20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30EC-B524-44AE-9D88-9BD594C79C04}">
  <sheetPr codeName="Sheet13">
    <pageSetUpPr fitToPage="1"/>
  </sheetPr>
  <dimension ref="B1:AG29"/>
  <sheetViews>
    <sheetView zoomScaleNormal="100" workbookViewId="0">
      <selection activeCell="C18" sqref="C18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11</v>
      </c>
    </row>
    <row r="2" spans="2:33" ht="26.25" x14ac:dyDescent="0.4">
      <c r="B2" s="12">
        <f>DATE(Year,B1,1)</f>
        <v>46327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46327</v>
      </c>
      <c r="D4" s="14">
        <f t="shared" ref="D4:AG4" si="0">D5</f>
        <v>46328</v>
      </c>
      <c r="E4" s="14">
        <f t="shared" si="0"/>
        <v>46329</v>
      </c>
      <c r="F4" s="14">
        <f t="shared" si="0"/>
        <v>46330</v>
      </c>
      <c r="G4" s="14">
        <f t="shared" si="0"/>
        <v>46331</v>
      </c>
      <c r="H4" s="14">
        <f t="shared" si="0"/>
        <v>46332</v>
      </c>
      <c r="I4" s="14">
        <f t="shared" si="0"/>
        <v>46333</v>
      </c>
      <c r="J4" s="14">
        <f t="shared" si="0"/>
        <v>46334</v>
      </c>
      <c r="K4" s="14">
        <f t="shared" si="0"/>
        <v>46335</v>
      </c>
      <c r="L4" s="14">
        <f t="shared" si="0"/>
        <v>46336</v>
      </c>
      <c r="M4" s="14">
        <f t="shared" si="0"/>
        <v>46337</v>
      </c>
      <c r="N4" s="14">
        <f t="shared" si="0"/>
        <v>46338</v>
      </c>
      <c r="O4" s="14">
        <f t="shared" si="0"/>
        <v>46339</v>
      </c>
      <c r="P4" s="14">
        <f t="shared" si="0"/>
        <v>46340</v>
      </c>
      <c r="Q4" s="14">
        <f t="shared" si="0"/>
        <v>46341</v>
      </c>
      <c r="R4" s="14">
        <f t="shared" si="0"/>
        <v>46342</v>
      </c>
      <c r="S4" s="14">
        <f t="shared" si="0"/>
        <v>46343</v>
      </c>
      <c r="T4" s="14">
        <f t="shared" si="0"/>
        <v>46344</v>
      </c>
      <c r="U4" s="14">
        <f t="shared" si="0"/>
        <v>46345</v>
      </c>
      <c r="V4" s="14">
        <f t="shared" si="0"/>
        <v>46346</v>
      </c>
      <c r="W4" s="14">
        <f t="shared" si="0"/>
        <v>46347</v>
      </c>
      <c r="X4" s="14">
        <f t="shared" si="0"/>
        <v>46348</v>
      </c>
      <c r="Y4" s="14">
        <f t="shared" si="0"/>
        <v>46349</v>
      </c>
      <c r="Z4" s="14">
        <f t="shared" si="0"/>
        <v>46350</v>
      </c>
      <c r="AA4" s="14">
        <f t="shared" si="0"/>
        <v>46351</v>
      </c>
      <c r="AB4" s="14">
        <f t="shared" si="0"/>
        <v>46352</v>
      </c>
      <c r="AC4" s="14">
        <f t="shared" si="0"/>
        <v>46353</v>
      </c>
      <c r="AD4" s="14">
        <f t="shared" si="0"/>
        <v>46354</v>
      </c>
      <c r="AE4" s="14">
        <f t="shared" si="0"/>
        <v>46355</v>
      </c>
      <c r="AF4" s="14">
        <f t="shared" si="0"/>
        <v>46356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46327</v>
      </c>
      <c r="D5" s="16">
        <f>IF(DAY(DATE(Year,$B$1,2))=2, DATE(Year,$B$1,2), "")</f>
        <v>46328</v>
      </c>
      <c r="E5" s="16">
        <f>IF(DAY(DATE(Year,$B$1,3))=3, DATE(Year,$B$1,3), "")</f>
        <v>46329</v>
      </c>
      <c r="F5" s="16">
        <f>IF(DAY(DATE(Year,$B$1,4))=4, DATE(Year,$B$1,4), "")</f>
        <v>46330</v>
      </c>
      <c r="G5" s="16">
        <f>IF(DAY(DATE(Year,$B$1,5))=5, DATE(Year,$B$1,5), "")</f>
        <v>46331</v>
      </c>
      <c r="H5" s="16">
        <f>IF(DAY(DATE(Year,$B$1,6))=6, DATE(Year,$B$1,6), "")</f>
        <v>46332</v>
      </c>
      <c r="I5" s="16">
        <f>IF(DAY(DATE(Year,$B$1,7))=7, DATE(Year,$B$1,7), "")</f>
        <v>46333</v>
      </c>
      <c r="J5" s="16">
        <f>IF(DAY(DATE(Year,$B$1,8))=8, DATE(Year,$B$1,8), "")</f>
        <v>46334</v>
      </c>
      <c r="K5" s="16">
        <f>IF(DAY(DATE(Year,$B$1,9))=9, DATE(Year,$B$1,9), "")</f>
        <v>46335</v>
      </c>
      <c r="L5" s="16">
        <f>IF(DAY(DATE(Year,$B$1,10))=10, DATE(Year,$B$1,10), "")</f>
        <v>46336</v>
      </c>
      <c r="M5" s="16">
        <f>IF(DAY(DATE(Year,$B$1,11))=11, DATE(Year,$B$1,11), "")</f>
        <v>46337</v>
      </c>
      <c r="N5" s="16">
        <f>IF(DAY(DATE(Year,$B$1,12))=12, DATE(Year,$B$1,12), "")</f>
        <v>46338</v>
      </c>
      <c r="O5" s="16">
        <f>IF(DAY(DATE(Year,$B$1,13))=13, DATE(Year,$B$1,13), "")</f>
        <v>46339</v>
      </c>
      <c r="P5" s="16">
        <f>IF(DAY(DATE(Year,$B$1,14))=14, DATE(Year,$B$1,14), "")</f>
        <v>46340</v>
      </c>
      <c r="Q5" s="16">
        <f>IF(DAY(DATE(Year,$B$1,15))=15, DATE(Year,$B$1,15), "")</f>
        <v>46341</v>
      </c>
      <c r="R5" s="16">
        <f>IF(DAY(DATE(Year,$B$1,16))=16, DATE(Year,$B$1,16), "")</f>
        <v>46342</v>
      </c>
      <c r="S5" s="16">
        <f>IF(DAY(DATE(Year,$B$1,17))=17, DATE(Year,$B$1,17), "")</f>
        <v>46343</v>
      </c>
      <c r="T5" s="16">
        <f>IF(DAY(DATE(Year,$B$1,18))=18, DATE(Year,$B$1,18), "")</f>
        <v>46344</v>
      </c>
      <c r="U5" s="16">
        <f>IF(DAY(DATE(Year,$B$1,19))=19, DATE(Year,$B$1,19), "")</f>
        <v>46345</v>
      </c>
      <c r="V5" s="16">
        <f>IF(DAY(DATE(Year,$B$1,20))=20, DATE(Year,$B$1,20), "")</f>
        <v>46346</v>
      </c>
      <c r="W5" s="16">
        <f>IF(DAY(DATE(Year,$B$1,21))=21, DATE(Year,$B$1,21), "")</f>
        <v>46347</v>
      </c>
      <c r="X5" s="16">
        <f>IF(DAY(DATE(Year,$B$1,22))=22, DATE(Year,$B$1,22), "")</f>
        <v>46348</v>
      </c>
      <c r="Y5" s="16">
        <f>IF(DAY(DATE(Year,$B$1,23))=23, DATE(Year,$B$1,23), "")</f>
        <v>46349</v>
      </c>
      <c r="Z5" s="16">
        <f>IF(DAY(DATE(Year,$B$1,24))=24, DATE(Year,$B$1,24), "")</f>
        <v>46350</v>
      </c>
      <c r="AA5" s="16">
        <f>IF(DAY(DATE(Year,$B$1,25))=25, DATE(Year,$B$1,25), "")</f>
        <v>46351</v>
      </c>
      <c r="AB5" s="16">
        <f>IF(DAY(DATE(Year,$B$1,26))=26, DATE(Year,$B$1,26), "")</f>
        <v>46352</v>
      </c>
      <c r="AC5" s="16">
        <f>IF(DAY(DATE(Year,$B$1,27))=27, DATE(Year,$B$1,27), "")</f>
        <v>46353</v>
      </c>
      <c r="AD5" s="16">
        <f>IF(DAY(DATE(Year,$B$1,28))=28, DATE(Year,$B$1,28), "")</f>
        <v>46354</v>
      </c>
      <c r="AE5" s="16">
        <f>IF(DAY(DATE(Year,$B$1,29))=29, DATE(Year,$B$1,29), "")</f>
        <v>46355</v>
      </c>
      <c r="AF5" s="16">
        <f>IF(DAY(DATE(Year,$B$1,30))=30, DATE(Year,$B$1,30), "")</f>
        <v>46356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w6qvH19qvcm91Tqzx0v/af/cYAmsnyDYbYFiiEyzHyPVvBaENX8NuS89u+YUPv2RJn2cf3VPYD60IF7//B9ICg==" saltValue="fwPYaTNoSkeJz/Wcfaj5kg==" spinCount="100000" sheet="1" objects="1" scenarios="1"/>
  <mergeCells count="2">
    <mergeCell ref="C2:E2"/>
    <mergeCell ref="B4:B5"/>
  </mergeCells>
  <conditionalFormatting sqref="C4:AG20">
    <cfRule type="expression" dxfId="5" priority="3">
      <formula>OR(WEEKDAY(C$5,2)=6, WEEKDAY(C$5,2)=7)</formula>
    </cfRule>
  </conditionalFormatting>
  <conditionalFormatting sqref="C6:AG24">
    <cfRule type="cellIs" dxfId="4" priority="1" operator="equal">
      <formula>"O"</formula>
    </cfRule>
    <cfRule type="cellIs" dxfId="3" priority="2" operator="equal">
      <formula>"V"</formula>
    </cfRule>
  </conditionalFormatting>
  <hyperlinks>
    <hyperlink ref="B29" r:id="rId1" xr:uid="{B0952BEC-1BE9-4B33-A47C-9E7738F296FD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9DE903-4EEC-4EA6-BD10-A9CB84DDA360}">
          <x14:formula1>
            <xm:f>Data!$B$3:$B$4</xm:f>
          </x14:formula1>
          <xm:sqref>C6:AG20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A6B7-D5F7-4FCB-A804-5F2E6B56891A}">
  <sheetPr codeName="Sheet14">
    <pageSetUpPr fitToPage="1"/>
  </sheetPr>
  <dimension ref="B1:AG29"/>
  <sheetViews>
    <sheetView zoomScaleNormal="100" workbookViewId="0">
      <selection activeCell="D6" sqref="D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12</v>
      </c>
    </row>
    <row r="2" spans="2:33" ht="26.25" x14ac:dyDescent="0.4">
      <c r="B2" s="12">
        <f>DATE(Year,B1,1)</f>
        <v>46357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46357</v>
      </c>
      <c r="D4" s="14">
        <f t="shared" ref="D4:AG4" si="0">D5</f>
        <v>46358</v>
      </c>
      <c r="E4" s="14">
        <f t="shared" si="0"/>
        <v>46359</v>
      </c>
      <c r="F4" s="14">
        <f t="shared" si="0"/>
        <v>46360</v>
      </c>
      <c r="G4" s="14">
        <f t="shared" si="0"/>
        <v>46361</v>
      </c>
      <c r="H4" s="14">
        <f t="shared" si="0"/>
        <v>46362</v>
      </c>
      <c r="I4" s="14">
        <f t="shared" si="0"/>
        <v>46363</v>
      </c>
      <c r="J4" s="14">
        <f t="shared" si="0"/>
        <v>46364</v>
      </c>
      <c r="K4" s="14">
        <f t="shared" si="0"/>
        <v>46365</v>
      </c>
      <c r="L4" s="14">
        <f t="shared" si="0"/>
        <v>46366</v>
      </c>
      <c r="M4" s="14">
        <f t="shared" si="0"/>
        <v>46367</v>
      </c>
      <c r="N4" s="14">
        <f t="shared" si="0"/>
        <v>46368</v>
      </c>
      <c r="O4" s="14">
        <f t="shared" si="0"/>
        <v>46369</v>
      </c>
      <c r="P4" s="14">
        <f t="shared" si="0"/>
        <v>46370</v>
      </c>
      <c r="Q4" s="14">
        <f t="shared" si="0"/>
        <v>46371</v>
      </c>
      <c r="R4" s="14">
        <f t="shared" si="0"/>
        <v>46372</v>
      </c>
      <c r="S4" s="14">
        <f t="shared" si="0"/>
        <v>46373</v>
      </c>
      <c r="T4" s="14">
        <f t="shared" si="0"/>
        <v>46374</v>
      </c>
      <c r="U4" s="14">
        <f t="shared" si="0"/>
        <v>46375</v>
      </c>
      <c r="V4" s="14">
        <f t="shared" si="0"/>
        <v>46376</v>
      </c>
      <c r="W4" s="14">
        <f t="shared" si="0"/>
        <v>46377</v>
      </c>
      <c r="X4" s="14">
        <f t="shared" si="0"/>
        <v>46378</v>
      </c>
      <c r="Y4" s="14">
        <f t="shared" si="0"/>
        <v>46379</v>
      </c>
      <c r="Z4" s="14">
        <f t="shared" si="0"/>
        <v>46380</v>
      </c>
      <c r="AA4" s="14">
        <f t="shared" si="0"/>
        <v>46381</v>
      </c>
      <c r="AB4" s="14">
        <f t="shared" si="0"/>
        <v>46382</v>
      </c>
      <c r="AC4" s="14">
        <f t="shared" si="0"/>
        <v>46383</v>
      </c>
      <c r="AD4" s="14">
        <f t="shared" si="0"/>
        <v>46384</v>
      </c>
      <c r="AE4" s="14">
        <f t="shared" si="0"/>
        <v>46385</v>
      </c>
      <c r="AF4" s="14">
        <f t="shared" si="0"/>
        <v>46386</v>
      </c>
      <c r="AG4" s="15">
        <f t="shared" si="0"/>
        <v>46387</v>
      </c>
    </row>
    <row r="5" spans="2:33" ht="15.75" thickBot="1" x14ac:dyDescent="0.3">
      <c r="B5" s="35"/>
      <c r="C5" s="16">
        <f>IF(DAY(DATE(Year,$B$1,1))=1, DATE(Year,$B$1,1), "")</f>
        <v>46357</v>
      </c>
      <c r="D5" s="16">
        <f>IF(DAY(DATE(Year,$B$1,2))=2, DATE(Year,$B$1,2), "")</f>
        <v>46358</v>
      </c>
      <c r="E5" s="16">
        <f>IF(DAY(DATE(Year,$B$1,3))=3, DATE(Year,$B$1,3), "")</f>
        <v>46359</v>
      </c>
      <c r="F5" s="16">
        <f>IF(DAY(DATE(Year,$B$1,4))=4, DATE(Year,$B$1,4), "")</f>
        <v>46360</v>
      </c>
      <c r="G5" s="16">
        <f>IF(DAY(DATE(Year,$B$1,5))=5, DATE(Year,$B$1,5), "")</f>
        <v>46361</v>
      </c>
      <c r="H5" s="16">
        <f>IF(DAY(DATE(Year,$B$1,6))=6, DATE(Year,$B$1,6), "")</f>
        <v>46362</v>
      </c>
      <c r="I5" s="16">
        <f>IF(DAY(DATE(Year,$B$1,7))=7, DATE(Year,$B$1,7), "")</f>
        <v>46363</v>
      </c>
      <c r="J5" s="16">
        <f>IF(DAY(DATE(Year,$B$1,8))=8, DATE(Year,$B$1,8), "")</f>
        <v>46364</v>
      </c>
      <c r="K5" s="16">
        <f>IF(DAY(DATE(Year,$B$1,9))=9, DATE(Year,$B$1,9), "")</f>
        <v>46365</v>
      </c>
      <c r="L5" s="16">
        <f>IF(DAY(DATE(Year,$B$1,10))=10, DATE(Year,$B$1,10), "")</f>
        <v>46366</v>
      </c>
      <c r="M5" s="16">
        <f>IF(DAY(DATE(Year,$B$1,11))=11, DATE(Year,$B$1,11), "")</f>
        <v>46367</v>
      </c>
      <c r="N5" s="16">
        <f>IF(DAY(DATE(Year,$B$1,12))=12, DATE(Year,$B$1,12), "")</f>
        <v>46368</v>
      </c>
      <c r="O5" s="16">
        <f>IF(DAY(DATE(Year,$B$1,13))=13, DATE(Year,$B$1,13), "")</f>
        <v>46369</v>
      </c>
      <c r="P5" s="16">
        <f>IF(DAY(DATE(Year,$B$1,14))=14, DATE(Year,$B$1,14), "")</f>
        <v>46370</v>
      </c>
      <c r="Q5" s="16">
        <f>IF(DAY(DATE(Year,$B$1,15))=15, DATE(Year,$B$1,15), "")</f>
        <v>46371</v>
      </c>
      <c r="R5" s="16">
        <f>IF(DAY(DATE(Year,$B$1,16))=16, DATE(Year,$B$1,16), "")</f>
        <v>46372</v>
      </c>
      <c r="S5" s="16">
        <f>IF(DAY(DATE(Year,$B$1,17))=17, DATE(Year,$B$1,17), "")</f>
        <v>46373</v>
      </c>
      <c r="T5" s="16">
        <f>IF(DAY(DATE(Year,$B$1,18))=18, DATE(Year,$B$1,18), "")</f>
        <v>46374</v>
      </c>
      <c r="U5" s="16">
        <f>IF(DAY(DATE(Year,$B$1,19))=19, DATE(Year,$B$1,19), "")</f>
        <v>46375</v>
      </c>
      <c r="V5" s="16">
        <f>IF(DAY(DATE(Year,$B$1,20))=20, DATE(Year,$B$1,20), "")</f>
        <v>46376</v>
      </c>
      <c r="W5" s="16">
        <f>IF(DAY(DATE(Year,$B$1,21))=21, DATE(Year,$B$1,21), "")</f>
        <v>46377</v>
      </c>
      <c r="X5" s="16">
        <f>IF(DAY(DATE(Year,$B$1,22))=22, DATE(Year,$B$1,22), "")</f>
        <v>46378</v>
      </c>
      <c r="Y5" s="16">
        <f>IF(DAY(DATE(Year,$B$1,23))=23, DATE(Year,$B$1,23), "")</f>
        <v>46379</v>
      </c>
      <c r="Z5" s="16">
        <f>IF(DAY(DATE(Year,$B$1,24))=24, DATE(Year,$B$1,24), "")</f>
        <v>46380</v>
      </c>
      <c r="AA5" s="16">
        <f>IF(DAY(DATE(Year,$B$1,25))=25, DATE(Year,$B$1,25), "")</f>
        <v>46381</v>
      </c>
      <c r="AB5" s="16">
        <f>IF(DAY(DATE(Year,$B$1,26))=26, DATE(Year,$B$1,26), "")</f>
        <v>46382</v>
      </c>
      <c r="AC5" s="16">
        <f>IF(DAY(DATE(Year,$B$1,27))=27, DATE(Year,$B$1,27), "")</f>
        <v>46383</v>
      </c>
      <c r="AD5" s="16">
        <f>IF(DAY(DATE(Year,$B$1,28))=28, DATE(Year,$B$1,28), "")</f>
        <v>46384</v>
      </c>
      <c r="AE5" s="16">
        <f>IF(DAY(DATE(Year,$B$1,29))=29, DATE(Year,$B$1,29), "")</f>
        <v>46385</v>
      </c>
      <c r="AF5" s="16">
        <f>IF(DAY(DATE(Year,$B$1,30))=30, DATE(Year,$B$1,30), "")</f>
        <v>46386</v>
      </c>
      <c r="AG5" s="17">
        <f>IF(DAY(DATE(Year,$B$1,31))=31, DATE(Year,$B$1,31), "")</f>
        <v>46387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LqkjQrNO0nr/7NlGrLfVQqC4QebNRncgSX8AitIIZZe9oJgjIeIOdRdZIIRp+6Wwqxn+0CzUXcQ5p39I07E8hg==" saltValue="rgMkIsEzotSe6wXKXCf8DA==" spinCount="100000" sheet="1" objects="1" scenarios="1"/>
  <mergeCells count="2">
    <mergeCell ref="C2:E2"/>
    <mergeCell ref="B4:B5"/>
  </mergeCells>
  <conditionalFormatting sqref="C4:AG20">
    <cfRule type="expression" dxfId="2" priority="3">
      <formula>OR(WEEKDAY(C$5,2)=6, WEEKDAY(C$5,2)=7)</formula>
    </cfRule>
  </conditionalFormatting>
  <conditionalFormatting sqref="C6:AG24">
    <cfRule type="cellIs" dxfId="1" priority="1" operator="equal">
      <formula>"O"</formula>
    </cfRule>
    <cfRule type="cellIs" dxfId="0" priority="2" operator="equal">
      <formula>"V"</formula>
    </cfRule>
  </conditionalFormatting>
  <hyperlinks>
    <hyperlink ref="B29" r:id="rId1" xr:uid="{72EBBC1C-C025-4452-8BC7-3659FB155534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CB1F79-53BB-4B73-9AF8-2FBD85E88077}">
          <x14:formula1>
            <xm:f>Data!$B$3:$B$4</xm:f>
          </x14:formula1>
          <xm:sqref>C6:AG20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C19-7DD4-4CA9-ADBA-83A5D34CB38D}">
  <sheetPr codeName="Sheet15"/>
  <dimension ref="B2:C4"/>
  <sheetViews>
    <sheetView workbookViewId="0">
      <selection activeCell="C4" sqref="C4"/>
    </sheetView>
  </sheetViews>
  <sheetFormatPr defaultRowHeight="15" x14ac:dyDescent="0.25"/>
  <cols>
    <col min="1" max="1" width="2.85546875" customWidth="1"/>
    <col min="2" max="2" width="5.7109375" style="6" customWidth="1"/>
    <col min="3" max="3" width="21" customWidth="1"/>
    <col min="5" max="5" width="11.42578125" customWidth="1"/>
  </cols>
  <sheetData>
    <row r="2" spans="2:3" x14ac:dyDescent="0.25">
      <c r="B2" s="10" t="s">
        <v>11</v>
      </c>
      <c r="C2" s="1" t="s">
        <v>16</v>
      </c>
    </row>
    <row r="3" spans="2:3" x14ac:dyDescent="0.25">
      <c r="B3" s="6" t="s">
        <v>14</v>
      </c>
      <c r="C3" t="s">
        <v>12</v>
      </c>
    </row>
    <row r="4" spans="2:3" x14ac:dyDescent="0.25">
      <c r="B4" s="6" t="s">
        <v>15</v>
      </c>
      <c r="C4" t="s">
        <v>13</v>
      </c>
    </row>
  </sheetData>
  <sheetProtection algorithmName="SHA-512" hashValue="nzFMXREKEZbpsd6WhoYWDPbLZKImBUb61aJyyRDXC5BSoPl3/A1d/yE0NI+guVRKGSsbIovlJehUr2JBJk/j8w==" saltValue="NpNyApAANMRLeWLQ7GgbP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1C7-595B-4DA0-A270-3030668F1197}">
  <sheetPr codeName="Sheet2">
    <tabColor theme="7" tint="0.79998168889431442"/>
  </sheetPr>
  <dimension ref="B1:C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5" sqref="C15"/>
    </sheetView>
  </sheetViews>
  <sheetFormatPr defaultRowHeight="15" x14ac:dyDescent="0.25"/>
  <cols>
    <col min="1" max="1" width="4.42578125" customWidth="1"/>
    <col min="2" max="2" width="9.140625" style="6"/>
    <col min="3" max="3" width="39.42578125" style="4" customWidth="1"/>
  </cols>
  <sheetData>
    <row r="1" spans="2:3" ht="15.75" thickBot="1" x14ac:dyDescent="0.3"/>
    <row r="2" spans="2:3" ht="15.75" thickBot="1" x14ac:dyDescent="0.3">
      <c r="B2" s="7" t="s">
        <v>9</v>
      </c>
      <c r="C2" s="5" t="s">
        <v>10</v>
      </c>
    </row>
    <row r="3" spans="2:3" x14ac:dyDescent="0.25">
      <c r="B3" s="37">
        <v>1</v>
      </c>
      <c r="C3" s="38"/>
    </row>
    <row r="4" spans="2:3" x14ac:dyDescent="0.25">
      <c r="B4" s="8">
        <v>2</v>
      </c>
      <c r="C4" s="31"/>
    </row>
    <row r="5" spans="2:3" x14ac:dyDescent="0.25">
      <c r="B5" s="8">
        <v>3</v>
      </c>
      <c r="C5" s="31"/>
    </row>
    <row r="6" spans="2:3" x14ac:dyDescent="0.25">
      <c r="B6" s="8">
        <v>4</v>
      </c>
      <c r="C6" s="31"/>
    </row>
    <row r="7" spans="2:3" x14ac:dyDescent="0.25">
      <c r="B7" s="8">
        <v>5</v>
      </c>
      <c r="C7" s="31"/>
    </row>
    <row r="8" spans="2:3" x14ac:dyDescent="0.25">
      <c r="B8" s="8">
        <v>6</v>
      </c>
      <c r="C8" s="31"/>
    </row>
    <row r="9" spans="2:3" x14ac:dyDescent="0.25">
      <c r="B9" s="8">
        <v>7</v>
      </c>
      <c r="C9" s="31"/>
    </row>
    <row r="10" spans="2:3" x14ac:dyDescent="0.25">
      <c r="B10" s="8">
        <v>8</v>
      </c>
      <c r="C10" s="31"/>
    </row>
    <row r="11" spans="2:3" x14ac:dyDescent="0.25">
      <c r="B11" s="8">
        <v>9</v>
      </c>
      <c r="C11" s="31"/>
    </row>
    <row r="12" spans="2:3" x14ac:dyDescent="0.25">
      <c r="B12" s="8">
        <v>10</v>
      </c>
      <c r="C12" s="31"/>
    </row>
    <row r="13" spans="2:3" x14ac:dyDescent="0.25">
      <c r="B13" s="8">
        <v>11</v>
      </c>
      <c r="C13" s="31"/>
    </row>
    <row r="14" spans="2:3" x14ac:dyDescent="0.25">
      <c r="B14" s="8">
        <v>12</v>
      </c>
      <c r="C14" s="31"/>
    </row>
    <row r="15" spans="2:3" x14ac:dyDescent="0.25">
      <c r="B15" s="8">
        <v>13</v>
      </c>
      <c r="C15" s="31"/>
    </row>
    <row r="16" spans="2:3" x14ac:dyDescent="0.25">
      <c r="B16" s="8">
        <v>14</v>
      </c>
      <c r="C16" s="31"/>
    </row>
    <row r="17" spans="2:3" ht="15.75" thickBot="1" x14ac:dyDescent="0.3">
      <c r="B17" s="9">
        <v>15</v>
      </c>
      <c r="C17" s="32"/>
    </row>
  </sheetData>
  <sheetProtection algorithmName="SHA-512" hashValue="rkySDXaDCCc+iYR6+3RKnUfmqiXG0QNa0goJQ3uVzyZOI+A8OAnANSR5Gjd+++AQgOixId5u/Gumspr/R2Y23A==" saltValue="BAlcD/9rvs1YsO0xtOX7Jw==" spinCount="100000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2FF3-5A76-4A97-8F37-7E15F9363284}">
  <sheetPr codeName="Sheet3">
    <pageSetUpPr fitToPage="1"/>
  </sheetPr>
  <dimension ref="B1:AG29"/>
  <sheetViews>
    <sheetView zoomScaleNormal="100" workbookViewId="0">
      <selection activeCell="J2" sqref="J2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</cols>
  <sheetData>
    <row r="1" spans="2:33" x14ac:dyDescent="0.25">
      <c r="B1" s="13">
        <v>1</v>
      </c>
    </row>
    <row r="2" spans="2:33" ht="26.25" x14ac:dyDescent="0.4">
      <c r="B2" s="12">
        <f>DATE(Year,B1,1)</f>
        <v>46023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46023</v>
      </c>
      <c r="D4" s="14">
        <f t="shared" ref="D4:AG4" si="0">D5</f>
        <v>46024</v>
      </c>
      <c r="E4" s="14">
        <f t="shared" si="0"/>
        <v>46025</v>
      </c>
      <c r="F4" s="14">
        <f t="shared" si="0"/>
        <v>46026</v>
      </c>
      <c r="G4" s="14">
        <f t="shared" si="0"/>
        <v>46027</v>
      </c>
      <c r="H4" s="14">
        <f t="shared" si="0"/>
        <v>46028</v>
      </c>
      <c r="I4" s="14">
        <f t="shared" si="0"/>
        <v>46029</v>
      </c>
      <c r="J4" s="14">
        <f t="shared" si="0"/>
        <v>46030</v>
      </c>
      <c r="K4" s="14">
        <f t="shared" si="0"/>
        <v>46031</v>
      </c>
      <c r="L4" s="14">
        <f t="shared" si="0"/>
        <v>46032</v>
      </c>
      <c r="M4" s="14">
        <f t="shared" si="0"/>
        <v>46033</v>
      </c>
      <c r="N4" s="14">
        <f t="shared" si="0"/>
        <v>46034</v>
      </c>
      <c r="O4" s="14">
        <f t="shared" si="0"/>
        <v>46035</v>
      </c>
      <c r="P4" s="14">
        <f t="shared" si="0"/>
        <v>46036</v>
      </c>
      <c r="Q4" s="14">
        <f t="shared" si="0"/>
        <v>46037</v>
      </c>
      <c r="R4" s="14">
        <f t="shared" si="0"/>
        <v>46038</v>
      </c>
      <c r="S4" s="14">
        <f t="shared" si="0"/>
        <v>46039</v>
      </c>
      <c r="T4" s="14">
        <f t="shared" si="0"/>
        <v>46040</v>
      </c>
      <c r="U4" s="14">
        <f t="shared" si="0"/>
        <v>46041</v>
      </c>
      <c r="V4" s="14">
        <f t="shared" si="0"/>
        <v>46042</v>
      </c>
      <c r="W4" s="14">
        <f t="shared" si="0"/>
        <v>46043</v>
      </c>
      <c r="X4" s="14">
        <f t="shared" si="0"/>
        <v>46044</v>
      </c>
      <c r="Y4" s="14">
        <f t="shared" si="0"/>
        <v>46045</v>
      </c>
      <c r="Z4" s="14">
        <f t="shared" si="0"/>
        <v>46046</v>
      </c>
      <c r="AA4" s="14">
        <f t="shared" si="0"/>
        <v>46047</v>
      </c>
      <c r="AB4" s="14">
        <f t="shared" si="0"/>
        <v>46048</v>
      </c>
      <c r="AC4" s="14">
        <f t="shared" si="0"/>
        <v>46049</v>
      </c>
      <c r="AD4" s="14">
        <f t="shared" si="0"/>
        <v>46050</v>
      </c>
      <c r="AE4" s="14">
        <f t="shared" si="0"/>
        <v>46051</v>
      </c>
      <c r="AF4" s="14">
        <f t="shared" si="0"/>
        <v>46052</v>
      </c>
      <c r="AG4" s="15">
        <f t="shared" si="0"/>
        <v>46053</v>
      </c>
    </row>
    <row r="5" spans="2:33" ht="15.75" thickBot="1" x14ac:dyDescent="0.3">
      <c r="B5" s="35"/>
      <c r="C5" s="16">
        <f>IF(DAY(DATE(Year,$B$1,1))=1, DATE(Year,$B$1,1), "")</f>
        <v>46023</v>
      </c>
      <c r="D5" s="16">
        <f>IF(DAY(DATE(Year,$B$1,2))=2, DATE(Year,$B$1,2), "")</f>
        <v>46024</v>
      </c>
      <c r="E5" s="16">
        <f>IF(DAY(DATE(Year,$B$1,3))=3, DATE(Year,$B$1,3), "")</f>
        <v>46025</v>
      </c>
      <c r="F5" s="16">
        <f>IF(DAY(DATE(Year,$B$1,4))=4, DATE(Year,$B$1,4), "")</f>
        <v>46026</v>
      </c>
      <c r="G5" s="16">
        <f>IF(DAY(DATE(Year,$B$1,5))=5, DATE(Year,$B$1,5), "")</f>
        <v>46027</v>
      </c>
      <c r="H5" s="16">
        <f>IF(DAY(DATE(Year,$B$1,6))=6, DATE(Year,$B$1,6), "")</f>
        <v>46028</v>
      </c>
      <c r="I5" s="16">
        <f>IF(DAY(DATE(Year,$B$1,7))=7, DATE(Year,$B$1,7), "")</f>
        <v>46029</v>
      </c>
      <c r="J5" s="16">
        <f>IF(DAY(DATE(Year,$B$1,8))=8, DATE(Year,$B$1,8), "")</f>
        <v>46030</v>
      </c>
      <c r="K5" s="16">
        <f>IF(DAY(DATE(Year,$B$1,9))=9, DATE(Year,$B$1,9), "")</f>
        <v>46031</v>
      </c>
      <c r="L5" s="16">
        <f>IF(DAY(DATE(Year,$B$1,10))=10, DATE(Year,$B$1,10), "")</f>
        <v>46032</v>
      </c>
      <c r="M5" s="16">
        <f>IF(DAY(DATE(Year,$B$1,11))=11, DATE(Year,$B$1,11), "")</f>
        <v>46033</v>
      </c>
      <c r="N5" s="16">
        <f>IF(DAY(DATE(Year,$B$1,12))=12, DATE(Year,$B$1,12), "")</f>
        <v>46034</v>
      </c>
      <c r="O5" s="16">
        <f>IF(DAY(DATE(Year,$B$1,13))=13, DATE(Year,$B$1,13), "")</f>
        <v>46035</v>
      </c>
      <c r="P5" s="16">
        <f>IF(DAY(DATE(Year,$B$1,14))=14, DATE(Year,$B$1,14), "")</f>
        <v>46036</v>
      </c>
      <c r="Q5" s="16">
        <f>IF(DAY(DATE(Year,$B$1,15))=15, DATE(Year,$B$1,15), "")</f>
        <v>46037</v>
      </c>
      <c r="R5" s="16">
        <f>IF(DAY(DATE(Year,$B$1,16))=16, DATE(Year,$B$1,16), "")</f>
        <v>46038</v>
      </c>
      <c r="S5" s="16">
        <f>IF(DAY(DATE(Year,$B$1,17))=17, DATE(Year,$B$1,17), "")</f>
        <v>46039</v>
      </c>
      <c r="T5" s="16">
        <f>IF(DAY(DATE(Year,$B$1,18))=18, DATE(Year,$B$1,18), "")</f>
        <v>46040</v>
      </c>
      <c r="U5" s="16">
        <f>IF(DAY(DATE(Year,$B$1,19))=19, DATE(Year,$B$1,19), "")</f>
        <v>46041</v>
      </c>
      <c r="V5" s="16">
        <f>IF(DAY(DATE(Year,$B$1,20))=20, DATE(Year,$B$1,20), "")</f>
        <v>46042</v>
      </c>
      <c r="W5" s="16">
        <f>IF(DAY(DATE(Year,$B$1,21))=21, DATE(Year,$B$1,21), "")</f>
        <v>46043</v>
      </c>
      <c r="X5" s="16">
        <f>IF(DAY(DATE(Year,$B$1,22))=22, DATE(Year,$B$1,22), "")</f>
        <v>46044</v>
      </c>
      <c r="Y5" s="16">
        <f>IF(DAY(DATE(Year,$B$1,23))=23, DATE(Year,$B$1,23), "")</f>
        <v>46045</v>
      </c>
      <c r="Z5" s="16">
        <f>IF(DAY(DATE(Year,$B$1,24))=24, DATE(Year,$B$1,24), "")</f>
        <v>46046</v>
      </c>
      <c r="AA5" s="16">
        <f>IF(DAY(DATE(Year,$B$1,25))=25, DATE(Year,$B$1,25), "")</f>
        <v>46047</v>
      </c>
      <c r="AB5" s="16">
        <f>IF(DAY(DATE(Year,$B$1,26))=26, DATE(Year,$B$1,26), "")</f>
        <v>46048</v>
      </c>
      <c r="AC5" s="16">
        <f>IF(DAY(DATE(Year,$B$1,27))=27, DATE(Year,$B$1,27), "")</f>
        <v>46049</v>
      </c>
      <c r="AD5" s="16">
        <f>IF(DAY(DATE(Year,$B$1,28))=28, DATE(Year,$B$1,28), "")</f>
        <v>46050</v>
      </c>
      <c r="AE5" s="16">
        <f>IF(DAY(DATE(Year,$B$1,29))=29, DATE(Year,$B$1,29), "")</f>
        <v>46051</v>
      </c>
      <c r="AF5" s="16">
        <f>IF(DAY(DATE(Year,$B$1,30))=30, DATE(Year,$B$1,30), "")</f>
        <v>46052</v>
      </c>
      <c r="AG5" s="17">
        <f>IF(DAY(DATE(Year,$B$1,31))=31, DATE(Year,$B$1,31), "")</f>
        <v>46053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aoMxXkYlaGLhPlTMUmBjKm1qNjqzaN16V3Dsg8ZcdBtLV/I/+WkjgrsSz03I5UGu5WPCpMg5mUIg87VpVcqE+g==" saltValue="+yi/jgVGzdnaHwDBYxcPiA==" spinCount="100000" sheet="1" objects="1" scenarios="1"/>
  <mergeCells count="2">
    <mergeCell ref="B4:B5"/>
    <mergeCell ref="C2:E2"/>
  </mergeCells>
  <conditionalFormatting sqref="C4:AG20">
    <cfRule type="expression" dxfId="35" priority="3">
      <formula>OR(WEEKDAY(C$5,2)=6, WEEKDAY(C$5,2)=7)</formula>
    </cfRule>
  </conditionalFormatting>
  <conditionalFormatting sqref="C6:AG24">
    <cfRule type="cellIs" dxfId="34" priority="1" operator="equal">
      <formula>"O"</formula>
    </cfRule>
    <cfRule type="cellIs" dxfId="33" priority="2" operator="equal">
      <formula>"V"</formula>
    </cfRule>
  </conditionalFormatting>
  <hyperlinks>
    <hyperlink ref="B29" r:id="rId1" xr:uid="{D6F3E03B-4B06-4235-9345-67EF4FEB4DAB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2DCEF-5E32-4FF3-AE1F-479D3AF57F45}">
          <x14:formula1>
            <xm:f>Data!$B$3:$B$4</xm:f>
          </x14:formula1>
          <xm:sqref>C6:AG20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E9CF-9232-44F2-ADBC-04DEC55D7213}">
  <sheetPr codeName="Sheet4">
    <pageSetUpPr fitToPage="1"/>
  </sheetPr>
  <dimension ref="B1:AG29"/>
  <sheetViews>
    <sheetView zoomScaleNormal="100" workbookViewId="0">
      <selection activeCell="E32" sqref="E32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2</v>
      </c>
    </row>
    <row r="2" spans="2:33" ht="26.25" x14ac:dyDescent="0.4">
      <c r="B2" s="12">
        <f>DATE(Year,B1,1)</f>
        <v>46054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46054</v>
      </c>
      <c r="D4" s="14">
        <f t="shared" ref="D4:AG4" si="0">D5</f>
        <v>46055</v>
      </c>
      <c r="E4" s="14">
        <f t="shared" si="0"/>
        <v>46056</v>
      </c>
      <c r="F4" s="14">
        <f t="shared" si="0"/>
        <v>46057</v>
      </c>
      <c r="G4" s="14">
        <f t="shared" si="0"/>
        <v>46058</v>
      </c>
      <c r="H4" s="14">
        <f t="shared" si="0"/>
        <v>46059</v>
      </c>
      <c r="I4" s="14">
        <f t="shared" si="0"/>
        <v>46060</v>
      </c>
      <c r="J4" s="14">
        <f t="shared" si="0"/>
        <v>46061</v>
      </c>
      <c r="K4" s="14">
        <f t="shared" si="0"/>
        <v>46062</v>
      </c>
      <c r="L4" s="14">
        <f t="shared" si="0"/>
        <v>46063</v>
      </c>
      <c r="M4" s="14">
        <f t="shared" si="0"/>
        <v>46064</v>
      </c>
      <c r="N4" s="14">
        <f t="shared" si="0"/>
        <v>46065</v>
      </c>
      <c r="O4" s="14">
        <f t="shared" si="0"/>
        <v>46066</v>
      </c>
      <c r="P4" s="14">
        <f t="shared" si="0"/>
        <v>46067</v>
      </c>
      <c r="Q4" s="14">
        <f t="shared" si="0"/>
        <v>46068</v>
      </c>
      <c r="R4" s="14">
        <f t="shared" si="0"/>
        <v>46069</v>
      </c>
      <c r="S4" s="14">
        <f t="shared" si="0"/>
        <v>46070</v>
      </c>
      <c r="T4" s="14">
        <f t="shared" si="0"/>
        <v>46071</v>
      </c>
      <c r="U4" s="14">
        <f t="shared" si="0"/>
        <v>46072</v>
      </c>
      <c r="V4" s="14">
        <f t="shared" si="0"/>
        <v>46073</v>
      </c>
      <c r="W4" s="14">
        <f t="shared" si="0"/>
        <v>46074</v>
      </c>
      <c r="X4" s="14">
        <f t="shared" si="0"/>
        <v>46075</v>
      </c>
      <c r="Y4" s="14">
        <f t="shared" si="0"/>
        <v>46076</v>
      </c>
      <c r="Z4" s="14">
        <f t="shared" si="0"/>
        <v>46077</v>
      </c>
      <c r="AA4" s="14">
        <f t="shared" si="0"/>
        <v>46078</v>
      </c>
      <c r="AB4" s="14">
        <f t="shared" si="0"/>
        <v>46079</v>
      </c>
      <c r="AC4" s="14">
        <f t="shared" si="0"/>
        <v>46080</v>
      </c>
      <c r="AD4" s="14">
        <f t="shared" si="0"/>
        <v>46081</v>
      </c>
      <c r="AE4" s="14" t="str">
        <f t="shared" si="0"/>
        <v/>
      </c>
      <c r="AF4" s="14" t="str">
        <f t="shared" si="0"/>
        <v/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46054</v>
      </c>
      <c r="D5" s="16">
        <f>IF(DAY(DATE(Year,$B$1,2))=2, DATE(Year,$B$1,2), "")</f>
        <v>46055</v>
      </c>
      <c r="E5" s="16">
        <f>IF(DAY(DATE(Year,$B$1,3))=3, DATE(Year,$B$1,3), "")</f>
        <v>46056</v>
      </c>
      <c r="F5" s="16">
        <f>IF(DAY(DATE(Year,$B$1,4))=4, DATE(Year,$B$1,4), "")</f>
        <v>46057</v>
      </c>
      <c r="G5" s="16">
        <f>IF(DAY(DATE(Year,$B$1,5))=5, DATE(Year,$B$1,5), "")</f>
        <v>46058</v>
      </c>
      <c r="H5" s="16">
        <f>IF(DAY(DATE(Year,$B$1,6))=6, DATE(Year,$B$1,6), "")</f>
        <v>46059</v>
      </c>
      <c r="I5" s="16">
        <f>IF(DAY(DATE(Year,$B$1,7))=7, DATE(Year,$B$1,7), "")</f>
        <v>46060</v>
      </c>
      <c r="J5" s="16">
        <f>IF(DAY(DATE(Year,$B$1,8))=8, DATE(Year,$B$1,8), "")</f>
        <v>46061</v>
      </c>
      <c r="K5" s="16">
        <f>IF(DAY(DATE(Year,$B$1,9))=9, DATE(Year,$B$1,9), "")</f>
        <v>46062</v>
      </c>
      <c r="L5" s="16">
        <f>IF(DAY(DATE(Year,$B$1,10))=10, DATE(Year,$B$1,10), "")</f>
        <v>46063</v>
      </c>
      <c r="M5" s="16">
        <f>IF(DAY(DATE(Year,$B$1,11))=11, DATE(Year,$B$1,11), "")</f>
        <v>46064</v>
      </c>
      <c r="N5" s="16">
        <f>IF(DAY(DATE(Year,$B$1,12))=12, DATE(Year,$B$1,12), "")</f>
        <v>46065</v>
      </c>
      <c r="O5" s="16">
        <f>IF(DAY(DATE(Year,$B$1,13))=13, DATE(Year,$B$1,13), "")</f>
        <v>46066</v>
      </c>
      <c r="P5" s="16">
        <f>IF(DAY(DATE(Year,$B$1,14))=14, DATE(Year,$B$1,14), "")</f>
        <v>46067</v>
      </c>
      <c r="Q5" s="16">
        <f>IF(DAY(DATE(Year,$B$1,15))=15, DATE(Year,$B$1,15), "")</f>
        <v>46068</v>
      </c>
      <c r="R5" s="16">
        <f>IF(DAY(DATE(Year,$B$1,16))=16, DATE(Year,$B$1,16), "")</f>
        <v>46069</v>
      </c>
      <c r="S5" s="16">
        <f>IF(DAY(DATE(Year,$B$1,17))=17, DATE(Year,$B$1,17), "")</f>
        <v>46070</v>
      </c>
      <c r="T5" s="16">
        <f>IF(DAY(DATE(Year,$B$1,18))=18, DATE(Year,$B$1,18), "")</f>
        <v>46071</v>
      </c>
      <c r="U5" s="16">
        <f>IF(DAY(DATE(Year,$B$1,19))=19, DATE(Year,$B$1,19), "")</f>
        <v>46072</v>
      </c>
      <c r="V5" s="16">
        <f>IF(DAY(DATE(Year,$B$1,20))=20, DATE(Year,$B$1,20), "")</f>
        <v>46073</v>
      </c>
      <c r="W5" s="16">
        <f>IF(DAY(DATE(Year,$B$1,21))=21, DATE(Year,$B$1,21), "")</f>
        <v>46074</v>
      </c>
      <c r="X5" s="16">
        <f>IF(DAY(DATE(Year,$B$1,22))=22, DATE(Year,$B$1,22), "")</f>
        <v>46075</v>
      </c>
      <c r="Y5" s="16">
        <f>IF(DAY(DATE(Year,$B$1,23))=23, DATE(Year,$B$1,23), "")</f>
        <v>46076</v>
      </c>
      <c r="Z5" s="16">
        <f>IF(DAY(DATE(Year,$B$1,24))=24, DATE(Year,$B$1,24), "")</f>
        <v>46077</v>
      </c>
      <c r="AA5" s="16">
        <f>IF(DAY(DATE(Year,$B$1,25))=25, DATE(Year,$B$1,25), "")</f>
        <v>46078</v>
      </c>
      <c r="AB5" s="16">
        <f>IF(DAY(DATE(Year,$B$1,26))=26, DATE(Year,$B$1,26), "")</f>
        <v>46079</v>
      </c>
      <c r="AC5" s="16">
        <f>IF(DAY(DATE(Year,$B$1,27))=27, DATE(Year,$B$1,27), "")</f>
        <v>46080</v>
      </c>
      <c r="AD5" s="16">
        <f>IF(DAY(DATE(Year,$B$1,28))=28, DATE(Year,$B$1,28), "")</f>
        <v>46081</v>
      </c>
      <c r="AE5" s="16" t="str">
        <f>IF(DAY(DATE(Year,$B$1,29))=29, DATE(Year,$B$1,29), "")</f>
        <v/>
      </c>
      <c r="AF5" s="16" t="str">
        <f>IF(DAY(DATE(Year,$B$1,30))=30, DATE(Year,$B$1,30), "")</f>
        <v/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LIeLXtioaWz5pk3DYwzjOy+qN+w2cgik4tZ+cJABi7VwLQIjtijhdvL09ZVu6ckWFGw3qbLHyCuGWFAYDEkd2A==" saltValue="lQMSQ9VfIXi3go03qpXb/w==" spinCount="100000" sheet="1" objects="1" scenarios="1"/>
  <mergeCells count="2">
    <mergeCell ref="C2:E2"/>
    <mergeCell ref="B4:B5"/>
  </mergeCells>
  <conditionalFormatting sqref="C4:AG20">
    <cfRule type="expression" dxfId="32" priority="3">
      <formula>OR(WEEKDAY(C$5,2)=6, WEEKDAY(C$5,2)=7)</formula>
    </cfRule>
  </conditionalFormatting>
  <conditionalFormatting sqref="C6:AG24">
    <cfRule type="cellIs" dxfId="31" priority="1" operator="equal">
      <formula>"O"</formula>
    </cfRule>
    <cfRule type="cellIs" dxfId="30" priority="2" operator="equal">
      <formula>"V"</formula>
    </cfRule>
  </conditionalFormatting>
  <hyperlinks>
    <hyperlink ref="B29" r:id="rId1" xr:uid="{CB7392B6-006B-4A8C-8C05-7AC62E243184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E7B470-AC17-45B7-8A18-3C9CEC44DDD8}">
          <x14:formula1>
            <xm:f>Data!$B$3:$B$4</xm:f>
          </x14:formula1>
          <xm:sqref>C6:AG20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FFE9-4D44-405E-9CDD-1CB1843B56EC}">
  <sheetPr codeName="Sheet5">
    <pageSetUpPr fitToPage="1"/>
  </sheetPr>
  <dimension ref="B1:AG29"/>
  <sheetViews>
    <sheetView zoomScaleNormal="100" workbookViewId="0">
      <selection activeCell="C6" sqref="C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3</v>
      </c>
    </row>
    <row r="2" spans="2:33" ht="26.25" x14ac:dyDescent="0.4">
      <c r="B2" s="12">
        <f>DATE(Year,B1,1)</f>
        <v>46082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46082</v>
      </c>
      <c r="D4" s="14">
        <f t="shared" ref="D4:AG4" si="0">D5</f>
        <v>46083</v>
      </c>
      <c r="E4" s="14">
        <f t="shared" si="0"/>
        <v>46084</v>
      </c>
      <c r="F4" s="14">
        <f t="shared" si="0"/>
        <v>46085</v>
      </c>
      <c r="G4" s="14">
        <f t="shared" si="0"/>
        <v>46086</v>
      </c>
      <c r="H4" s="14">
        <f t="shared" si="0"/>
        <v>46087</v>
      </c>
      <c r="I4" s="14">
        <f t="shared" si="0"/>
        <v>46088</v>
      </c>
      <c r="J4" s="14">
        <f t="shared" si="0"/>
        <v>46089</v>
      </c>
      <c r="K4" s="14">
        <f t="shared" si="0"/>
        <v>46090</v>
      </c>
      <c r="L4" s="14">
        <f t="shared" si="0"/>
        <v>46091</v>
      </c>
      <c r="M4" s="14">
        <f t="shared" si="0"/>
        <v>46092</v>
      </c>
      <c r="N4" s="14">
        <f t="shared" si="0"/>
        <v>46093</v>
      </c>
      <c r="O4" s="14">
        <f t="shared" si="0"/>
        <v>46094</v>
      </c>
      <c r="P4" s="14">
        <f t="shared" si="0"/>
        <v>46095</v>
      </c>
      <c r="Q4" s="14">
        <f t="shared" si="0"/>
        <v>46096</v>
      </c>
      <c r="R4" s="14">
        <f t="shared" si="0"/>
        <v>46097</v>
      </c>
      <c r="S4" s="14">
        <f t="shared" si="0"/>
        <v>46098</v>
      </c>
      <c r="T4" s="14">
        <f t="shared" si="0"/>
        <v>46099</v>
      </c>
      <c r="U4" s="14">
        <f t="shared" si="0"/>
        <v>46100</v>
      </c>
      <c r="V4" s="14">
        <f t="shared" si="0"/>
        <v>46101</v>
      </c>
      <c r="W4" s="14">
        <f t="shared" si="0"/>
        <v>46102</v>
      </c>
      <c r="X4" s="14">
        <f t="shared" si="0"/>
        <v>46103</v>
      </c>
      <c r="Y4" s="14">
        <f t="shared" si="0"/>
        <v>46104</v>
      </c>
      <c r="Z4" s="14">
        <f t="shared" si="0"/>
        <v>46105</v>
      </c>
      <c r="AA4" s="14">
        <f t="shared" si="0"/>
        <v>46106</v>
      </c>
      <c r="AB4" s="14">
        <f t="shared" si="0"/>
        <v>46107</v>
      </c>
      <c r="AC4" s="14">
        <f t="shared" si="0"/>
        <v>46108</v>
      </c>
      <c r="AD4" s="14">
        <f t="shared" si="0"/>
        <v>46109</v>
      </c>
      <c r="AE4" s="14">
        <f t="shared" si="0"/>
        <v>46110</v>
      </c>
      <c r="AF4" s="14">
        <f t="shared" si="0"/>
        <v>46111</v>
      </c>
      <c r="AG4" s="15">
        <f t="shared" si="0"/>
        <v>46112</v>
      </c>
    </row>
    <row r="5" spans="2:33" ht="15.75" thickBot="1" x14ac:dyDescent="0.3">
      <c r="B5" s="35"/>
      <c r="C5" s="16">
        <f>IF(DAY(DATE(Year,$B$1,1))=1, DATE(Year,$B$1,1), "")</f>
        <v>46082</v>
      </c>
      <c r="D5" s="16">
        <f>IF(DAY(DATE(Year,$B$1,2))=2, DATE(Year,$B$1,2), "")</f>
        <v>46083</v>
      </c>
      <c r="E5" s="16">
        <f>IF(DAY(DATE(Year,$B$1,3))=3, DATE(Year,$B$1,3), "")</f>
        <v>46084</v>
      </c>
      <c r="F5" s="16">
        <f>IF(DAY(DATE(Year,$B$1,4))=4, DATE(Year,$B$1,4), "")</f>
        <v>46085</v>
      </c>
      <c r="G5" s="16">
        <f>IF(DAY(DATE(Year,$B$1,5))=5, DATE(Year,$B$1,5), "")</f>
        <v>46086</v>
      </c>
      <c r="H5" s="16">
        <f>IF(DAY(DATE(Year,$B$1,6))=6, DATE(Year,$B$1,6), "")</f>
        <v>46087</v>
      </c>
      <c r="I5" s="16">
        <f>IF(DAY(DATE(Year,$B$1,7))=7, DATE(Year,$B$1,7), "")</f>
        <v>46088</v>
      </c>
      <c r="J5" s="16">
        <f>IF(DAY(DATE(Year,$B$1,8))=8, DATE(Year,$B$1,8), "")</f>
        <v>46089</v>
      </c>
      <c r="K5" s="16">
        <f>IF(DAY(DATE(Year,$B$1,9))=9, DATE(Year,$B$1,9), "")</f>
        <v>46090</v>
      </c>
      <c r="L5" s="16">
        <f>IF(DAY(DATE(Year,$B$1,10))=10, DATE(Year,$B$1,10), "")</f>
        <v>46091</v>
      </c>
      <c r="M5" s="16">
        <f>IF(DAY(DATE(Year,$B$1,11))=11, DATE(Year,$B$1,11), "")</f>
        <v>46092</v>
      </c>
      <c r="N5" s="16">
        <f>IF(DAY(DATE(Year,$B$1,12))=12, DATE(Year,$B$1,12), "")</f>
        <v>46093</v>
      </c>
      <c r="O5" s="16">
        <f>IF(DAY(DATE(Year,$B$1,13))=13, DATE(Year,$B$1,13), "")</f>
        <v>46094</v>
      </c>
      <c r="P5" s="16">
        <f>IF(DAY(DATE(Year,$B$1,14))=14, DATE(Year,$B$1,14), "")</f>
        <v>46095</v>
      </c>
      <c r="Q5" s="16">
        <f>IF(DAY(DATE(Year,$B$1,15))=15, DATE(Year,$B$1,15), "")</f>
        <v>46096</v>
      </c>
      <c r="R5" s="16">
        <f>IF(DAY(DATE(Year,$B$1,16))=16, DATE(Year,$B$1,16), "")</f>
        <v>46097</v>
      </c>
      <c r="S5" s="16">
        <f>IF(DAY(DATE(Year,$B$1,17))=17, DATE(Year,$B$1,17), "")</f>
        <v>46098</v>
      </c>
      <c r="T5" s="16">
        <f>IF(DAY(DATE(Year,$B$1,18))=18, DATE(Year,$B$1,18), "")</f>
        <v>46099</v>
      </c>
      <c r="U5" s="16">
        <f>IF(DAY(DATE(Year,$B$1,19))=19, DATE(Year,$B$1,19), "")</f>
        <v>46100</v>
      </c>
      <c r="V5" s="16">
        <f>IF(DAY(DATE(Year,$B$1,20))=20, DATE(Year,$B$1,20), "")</f>
        <v>46101</v>
      </c>
      <c r="W5" s="16">
        <f>IF(DAY(DATE(Year,$B$1,21))=21, DATE(Year,$B$1,21), "")</f>
        <v>46102</v>
      </c>
      <c r="X5" s="16">
        <f>IF(DAY(DATE(Year,$B$1,22))=22, DATE(Year,$B$1,22), "")</f>
        <v>46103</v>
      </c>
      <c r="Y5" s="16">
        <f>IF(DAY(DATE(Year,$B$1,23))=23, DATE(Year,$B$1,23), "")</f>
        <v>46104</v>
      </c>
      <c r="Z5" s="16">
        <f>IF(DAY(DATE(Year,$B$1,24))=24, DATE(Year,$B$1,24), "")</f>
        <v>46105</v>
      </c>
      <c r="AA5" s="16">
        <f>IF(DAY(DATE(Year,$B$1,25))=25, DATE(Year,$B$1,25), "")</f>
        <v>46106</v>
      </c>
      <c r="AB5" s="16">
        <f>IF(DAY(DATE(Year,$B$1,26))=26, DATE(Year,$B$1,26), "")</f>
        <v>46107</v>
      </c>
      <c r="AC5" s="16">
        <f>IF(DAY(DATE(Year,$B$1,27))=27, DATE(Year,$B$1,27), "")</f>
        <v>46108</v>
      </c>
      <c r="AD5" s="16">
        <f>IF(DAY(DATE(Year,$B$1,28))=28, DATE(Year,$B$1,28), "")</f>
        <v>46109</v>
      </c>
      <c r="AE5" s="16">
        <f>IF(DAY(DATE(Year,$B$1,29))=29, DATE(Year,$B$1,29), "")</f>
        <v>46110</v>
      </c>
      <c r="AF5" s="16">
        <f>IF(DAY(DATE(Year,$B$1,30))=30, DATE(Year,$B$1,30), "")</f>
        <v>46111</v>
      </c>
      <c r="AG5" s="17">
        <f>IF(DAY(DATE(Year,$B$1,31))=31, DATE(Year,$B$1,31), "")</f>
        <v>46112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joxlsWjt/MRQa6Ree5KyDZ92NipSDPbusWrLdss7TKnGX7zriZdlv4bn+XbqG/mnWVGtr5mmRjmOEd9xnIj56w==" saltValue="RHD82+CDgcWJEjMPaHWzPg==" spinCount="100000" sheet="1" objects="1" scenarios="1"/>
  <mergeCells count="2">
    <mergeCell ref="C2:E2"/>
    <mergeCell ref="B4:B5"/>
  </mergeCells>
  <conditionalFormatting sqref="C4:AG20">
    <cfRule type="expression" dxfId="29" priority="3">
      <formula>OR(WEEKDAY(C$5,2)=6, WEEKDAY(C$5,2)=7)</formula>
    </cfRule>
  </conditionalFormatting>
  <conditionalFormatting sqref="C6:AG24">
    <cfRule type="cellIs" dxfId="28" priority="1" operator="equal">
      <formula>"O"</formula>
    </cfRule>
    <cfRule type="cellIs" dxfId="27" priority="2" operator="equal">
      <formula>"V"</formula>
    </cfRule>
  </conditionalFormatting>
  <hyperlinks>
    <hyperlink ref="B29" r:id="rId1" xr:uid="{C1F543F3-8F22-4088-A2B3-0EBBF6D620E9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5C9F75-9BA1-4116-8DFE-0F8A3CE02E89}">
          <x14:formula1>
            <xm:f>Data!$B$3:$B$4</xm:f>
          </x14:formula1>
          <xm:sqref>C6:AG20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1617-7A93-4D61-8B9A-1A53B9FB45E2}">
  <sheetPr codeName="Sheet6">
    <pageSetUpPr fitToPage="1"/>
  </sheetPr>
  <dimension ref="B1:AG29"/>
  <sheetViews>
    <sheetView zoomScaleNormal="100" workbookViewId="0">
      <selection activeCell="C6" sqref="C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4</v>
      </c>
    </row>
    <row r="2" spans="2:33" ht="26.25" x14ac:dyDescent="0.4">
      <c r="B2" s="12">
        <f>DATE(Year,B1,1)</f>
        <v>46113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46113</v>
      </c>
      <c r="D4" s="14">
        <f t="shared" ref="D4:AG4" si="0">D5</f>
        <v>46114</v>
      </c>
      <c r="E4" s="14">
        <f t="shared" si="0"/>
        <v>46115</v>
      </c>
      <c r="F4" s="14">
        <f t="shared" si="0"/>
        <v>46116</v>
      </c>
      <c r="G4" s="14">
        <f t="shared" si="0"/>
        <v>46117</v>
      </c>
      <c r="H4" s="14">
        <f t="shared" si="0"/>
        <v>46118</v>
      </c>
      <c r="I4" s="14">
        <f t="shared" si="0"/>
        <v>46119</v>
      </c>
      <c r="J4" s="14">
        <f t="shared" si="0"/>
        <v>46120</v>
      </c>
      <c r="K4" s="14">
        <f t="shared" si="0"/>
        <v>46121</v>
      </c>
      <c r="L4" s="14">
        <f t="shared" si="0"/>
        <v>46122</v>
      </c>
      <c r="M4" s="14">
        <f t="shared" si="0"/>
        <v>46123</v>
      </c>
      <c r="N4" s="14">
        <f t="shared" si="0"/>
        <v>46124</v>
      </c>
      <c r="O4" s="14">
        <f t="shared" si="0"/>
        <v>46125</v>
      </c>
      <c r="P4" s="14">
        <f t="shared" si="0"/>
        <v>46126</v>
      </c>
      <c r="Q4" s="14">
        <f t="shared" si="0"/>
        <v>46127</v>
      </c>
      <c r="R4" s="14">
        <f t="shared" si="0"/>
        <v>46128</v>
      </c>
      <c r="S4" s="14">
        <f t="shared" si="0"/>
        <v>46129</v>
      </c>
      <c r="T4" s="14">
        <f t="shared" si="0"/>
        <v>46130</v>
      </c>
      <c r="U4" s="14">
        <f t="shared" si="0"/>
        <v>46131</v>
      </c>
      <c r="V4" s="14">
        <f t="shared" si="0"/>
        <v>46132</v>
      </c>
      <c r="W4" s="14">
        <f t="shared" si="0"/>
        <v>46133</v>
      </c>
      <c r="X4" s="14">
        <f t="shared" si="0"/>
        <v>46134</v>
      </c>
      <c r="Y4" s="14">
        <f t="shared" si="0"/>
        <v>46135</v>
      </c>
      <c r="Z4" s="14">
        <f t="shared" si="0"/>
        <v>46136</v>
      </c>
      <c r="AA4" s="14">
        <f t="shared" si="0"/>
        <v>46137</v>
      </c>
      <c r="AB4" s="14">
        <f t="shared" si="0"/>
        <v>46138</v>
      </c>
      <c r="AC4" s="14">
        <f t="shared" si="0"/>
        <v>46139</v>
      </c>
      <c r="AD4" s="14">
        <f t="shared" si="0"/>
        <v>46140</v>
      </c>
      <c r="AE4" s="14">
        <f t="shared" si="0"/>
        <v>46141</v>
      </c>
      <c r="AF4" s="14">
        <f t="shared" si="0"/>
        <v>46142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46113</v>
      </c>
      <c r="D5" s="16">
        <f>IF(DAY(DATE(Year,$B$1,2))=2, DATE(Year,$B$1,2), "")</f>
        <v>46114</v>
      </c>
      <c r="E5" s="16">
        <f>IF(DAY(DATE(Year,$B$1,3))=3, DATE(Year,$B$1,3), "")</f>
        <v>46115</v>
      </c>
      <c r="F5" s="16">
        <f>IF(DAY(DATE(Year,$B$1,4))=4, DATE(Year,$B$1,4), "")</f>
        <v>46116</v>
      </c>
      <c r="G5" s="16">
        <f>IF(DAY(DATE(Year,$B$1,5))=5, DATE(Year,$B$1,5), "")</f>
        <v>46117</v>
      </c>
      <c r="H5" s="16">
        <f>IF(DAY(DATE(Year,$B$1,6))=6, DATE(Year,$B$1,6), "")</f>
        <v>46118</v>
      </c>
      <c r="I5" s="16">
        <f>IF(DAY(DATE(Year,$B$1,7))=7, DATE(Year,$B$1,7), "")</f>
        <v>46119</v>
      </c>
      <c r="J5" s="16">
        <f>IF(DAY(DATE(Year,$B$1,8))=8, DATE(Year,$B$1,8), "")</f>
        <v>46120</v>
      </c>
      <c r="K5" s="16">
        <f>IF(DAY(DATE(Year,$B$1,9))=9, DATE(Year,$B$1,9), "")</f>
        <v>46121</v>
      </c>
      <c r="L5" s="16">
        <f>IF(DAY(DATE(Year,$B$1,10))=10, DATE(Year,$B$1,10), "")</f>
        <v>46122</v>
      </c>
      <c r="M5" s="16">
        <f>IF(DAY(DATE(Year,$B$1,11))=11, DATE(Year,$B$1,11), "")</f>
        <v>46123</v>
      </c>
      <c r="N5" s="16">
        <f>IF(DAY(DATE(Year,$B$1,12))=12, DATE(Year,$B$1,12), "")</f>
        <v>46124</v>
      </c>
      <c r="O5" s="16">
        <f>IF(DAY(DATE(Year,$B$1,13))=13, DATE(Year,$B$1,13), "")</f>
        <v>46125</v>
      </c>
      <c r="P5" s="16">
        <f>IF(DAY(DATE(Year,$B$1,14))=14, DATE(Year,$B$1,14), "")</f>
        <v>46126</v>
      </c>
      <c r="Q5" s="16">
        <f>IF(DAY(DATE(Year,$B$1,15))=15, DATE(Year,$B$1,15), "")</f>
        <v>46127</v>
      </c>
      <c r="R5" s="16">
        <f>IF(DAY(DATE(Year,$B$1,16))=16, DATE(Year,$B$1,16), "")</f>
        <v>46128</v>
      </c>
      <c r="S5" s="16">
        <f>IF(DAY(DATE(Year,$B$1,17))=17, DATE(Year,$B$1,17), "")</f>
        <v>46129</v>
      </c>
      <c r="T5" s="16">
        <f>IF(DAY(DATE(Year,$B$1,18))=18, DATE(Year,$B$1,18), "")</f>
        <v>46130</v>
      </c>
      <c r="U5" s="16">
        <f>IF(DAY(DATE(Year,$B$1,19))=19, DATE(Year,$B$1,19), "")</f>
        <v>46131</v>
      </c>
      <c r="V5" s="16">
        <f>IF(DAY(DATE(Year,$B$1,20))=20, DATE(Year,$B$1,20), "")</f>
        <v>46132</v>
      </c>
      <c r="W5" s="16">
        <f>IF(DAY(DATE(Year,$B$1,21))=21, DATE(Year,$B$1,21), "")</f>
        <v>46133</v>
      </c>
      <c r="X5" s="16">
        <f>IF(DAY(DATE(Year,$B$1,22))=22, DATE(Year,$B$1,22), "")</f>
        <v>46134</v>
      </c>
      <c r="Y5" s="16">
        <f>IF(DAY(DATE(Year,$B$1,23))=23, DATE(Year,$B$1,23), "")</f>
        <v>46135</v>
      </c>
      <c r="Z5" s="16">
        <f>IF(DAY(DATE(Year,$B$1,24))=24, DATE(Year,$B$1,24), "")</f>
        <v>46136</v>
      </c>
      <c r="AA5" s="16">
        <f>IF(DAY(DATE(Year,$B$1,25))=25, DATE(Year,$B$1,25), "")</f>
        <v>46137</v>
      </c>
      <c r="AB5" s="16">
        <f>IF(DAY(DATE(Year,$B$1,26))=26, DATE(Year,$B$1,26), "")</f>
        <v>46138</v>
      </c>
      <c r="AC5" s="16">
        <f>IF(DAY(DATE(Year,$B$1,27))=27, DATE(Year,$B$1,27), "")</f>
        <v>46139</v>
      </c>
      <c r="AD5" s="16">
        <f>IF(DAY(DATE(Year,$B$1,28))=28, DATE(Year,$B$1,28), "")</f>
        <v>46140</v>
      </c>
      <c r="AE5" s="16">
        <f>IF(DAY(DATE(Year,$B$1,29))=29, DATE(Year,$B$1,29), "")</f>
        <v>46141</v>
      </c>
      <c r="AF5" s="16">
        <f>IF(DAY(DATE(Year,$B$1,30))=30, DATE(Year,$B$1,30), "")</f>
        <v>46142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K/W01LFv9mKc1raEwdKK6FTXQ5DgH/0/olducNRgHIHJIwYAxeA9VFFiwAGkaGLD8ANPqy9f2pg4zqqO9MplFQ==" saltValue="cdE9yZyMHCG4oUeiaoQUXw==" spinCount="100000" sheet="1" objects="1" scenarios="1"/>
  <mergeCells count="2">
    <mergeCell ref="C2:E2"/>
    <mergeCell ref="B4:B5"/>
  </mergeCells>
  <conditionalFormatting sqref="C4:AG20">
    <cfRule type="expression" dxfId="26" priority="3">
      <formula>OR(WEEKDAY(C$5,2)=6, WEEKDAY(C$5,2)=7)</formula>
    </cfRule>
  </conditionalFormatting>
  <conditionalFormatting sqref="C6:AG24">
    <cfRule type="cellIs" dxfId="25" priority="1" operator="equal">
      <formula>"O"</formula>
    </cfRule>
    <cfRule type="cellIs" dxfId="24" priority="2" operator="equal">
      <formula>"V"</formula>
    </cfRule>
  </conditionalFormatting>
  <hyperlinks>
    <hyperlink ref="B29" r:id="rId1" xr:uid="{A85EBF70-BCA2-486D-996F-E2509D6C70C7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1EE6DA-3403-4784-8A09-99C803FF04AA}">
          <x14:formula1>
            <xm:f>Data!$B$3:$B$4</xm:f>
          </x14:formula1>
          <xm:sqref>C6:AG20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A3F9-B43B-496F-828B-CB7A77CD745F}">
  <sheetPr codeName="Sheet7">
    <pageSetUpPr fitToPage="1"/>
  </sheetPr>
  <dimension ref="B1:AG29"/>
  <sheetViews>
    <sheetView zoomScaleNormal="100" workbookViewId="0">
      <selection activeCell="B6" sqref="B6:AG20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5</v>
      </c>
    </row>
    <row r="2" spans="2:33" ht="26.25" x14ac:dyDescent="0.4">
      <c r="B2" s="12">
        <f>DATE(Year,B1,1)</f>
        <v>46143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46143</v>
      </c>
      <c r="D4" s="14">
        <f t="shared" ref="D4:AG4" si="0">D5</f>
        <v>46144</v>
      </c>
      <c r="E4" s="14">
        <f t="shared" si="0"/>
        <v>46145</v>
      </c>
      <c r="F4" s="14">
        <f t="shared" si="0"/>
        <v>46146</v>
      </c>
      <c r="G4" s="14">
        <f t="shared" si="0"/>
        <v>46147</v>
      </c>
      <c r="H4" s="14">
        <f t="shared" si="0"/>
        <v>46148</v>
      </c>
      <c r="I4" s="14">
        <f t="shared" si="0"/>
        <v>46149</v>
      </c>
      <c r="J4" s="14">
        <f t="shared" si="0"/>
        <v>46150</v>
      </c>
      <c r="K4" s="14">
        <f t="shared" si="0"/>
        <v>46151</v>
      </c>
      <c r="L4" s="14">
        <f t="shared" si="0"/>
        <v>46152</v>
      </c>
      <c r="M4" s="14">
        <f t="shared" si="0"/>
        <v>46153</v>
      </c>
      <c r="N4" s="14">
        <f t="shared" si="0"/>
        <v>46154</v>
      </c>
      <c r="O4" s="14">
        <f t="shared" si="0"/>
        <v>46155</v>
      </c>
      <c r="P4" s="14">
        <f t="shared" si="0"/>
        <v>46156</v>
      </c>
      <c r="Q4" s="14">
        <f t="shared" si="0"/>
        <v>46157</v>
      </c>
      <c r="R4" s="14">
        <f t="shared" si="0"/>
        <v>46158</v>
      </c>
      <c r="S4" s="14">
        <f t="shared" si="0"/>
        <v>46159</v>
      </c>
      <c r="T4" s="14">
        <f t="shared" si="0"/>
        <v>46160</v>
      </c>
      <c r="U4" s="14">
        <f t="shared" si="0"/>
        <v>46161</v>
      </c>
      <c r="V4" s="14">
        <f t="shared" si="0"/>
        <v>46162</v>
      </c>
      <c r="W4" s="14">
        <f t="shared" si="0"/>
        <v>46163</v>
      </c>
      <c r="X4" s="14">
        <f t="shared" si="0"/>
        <v>46164</v>
      </c>
      <c r="Y4" s="14">
        <f t="shared" si="0"/>
        <v>46165</v>
      </c>
      <c r="Z4" s="14">
        <f t="shared" si="0"/>
        <v>46166</v>
      </c>
      <c r="AA4" s="14">
        <f t="shared" si="0"/>
        <v>46167</v>
      </c>
      <c r="AB4" s="14">
        <f t="shared" si="0"/>
        <v>46168</v>
      </c>
      <c r="AC4" s="14">
        <f t="shared" si="0"/>
        <v>46169</v>
      </c>
      <c r="AD4" s="14">
        <f t="shared" si="0"/>
        <v>46170</v>
      </c>
      <c r="AE4" s="14">
        <f t="shared" si="0"/>
        <v>46171</v>
      </c>
      <c r="AF4" s="14">
        <f t="shared" si="0"/>
        <v>46172</v>
      </c>
      <c r="AG4" s="15">
        <f t="shared" si="0"/>
        <v>46173</v>
      </c>
    </row>
    <row r="5" spans="2:33" ht="15.75" thickBot="1" x14ac:dyDescent="0.3">
      <c r="B5" s="35"/>
      <c r="C5" s="16">
        <f>IF(DAY(DATE(Year,$B$1,1))=1, DATE(Year,$B$1,1), "")</f>
        <v>46143</v>
      </c>
      <c r="D5" s="16">
        <f>IF(DAY(DATE(Year,$B$1,2))=2, DATE(Year,$B$1,2), "")</f>
        <v>46144</v>
      </c>
      <c r="E5" s="16">
        <f>IF(DAY(DATE(Year,$B$1,3))=3, DATE(Year,$B$1,3), "")</f>
        <v>46145</v>
      </c>
      <c r="F5" s="16">
        <f>IF(DAY(DATE(Year,$B$1,4))=4, DATE(Year,$B$1,4), "")</f>
        <v>46146</v>
      </c>
      <c r="G5" s="16">
        <f>IF(DAY(DATE(Year,$B$1,5))=5, DATE(Year,$B$1,5), "")</f>
        <v>46147</v>
      </c>
      <c r="H5" s="16">
        <f>IF(DAY(DATE(Year,$B$1,6))=6, DATE(Year,$B$1,6), "")</f>
        <v>46148</v>
      </c>
      <c r="I5" s="16">
        <f>IF(DAY(DATE(Year,$B$1,7))=7, DATE(Year,$B$1,7), "")</f>
        <v>46149</v>
      </c>
      <c r="J5" s="16">
        <f>IF(DAY(DATE(Year,$B$1,8))=8, DATE(Year,$B$1,8), "")</f>
        <v>46150</v>
      </c>
      <c r="K5" s="16">
        <f>IF(DAY(DATE(Year,$B$1,9))=9, DATE(Year,$B$1,9), "")</f>
        <v>46151</v>
      </c>
      <c r="L5" s="16">
        <f>IF(DAY(DATE(Year,$B$1,10))=10, DATE(Year,$B$1,10), "")</f>
        <v>46152</v>
      </c>
      <c r="M5" s="16">
        <f>IF(DAY(DATE(Year,$B$1,11))=11, DATE(Year,$B$1,11), "")</f>
        <v>46153</v>
      </c>
      <c r="N5" s="16">
        <f>IF(DAY(DATE(Year,$B$1,12))=12, DATE(Year,$B$1,12), "")</f>
        <v>46154</v>
      </c>
      <c r="O5" s="16">
        <f>IF(DAY(DATE(Year,$B$1,13))=13, DATE(Year,$B$1,13), "")</f>
        <v>46155</v>
      </c>
      <c r="P5" s="16">
        <f>IF(DAY(DATE(Year,$B$1,14))=14, DATE(Year,$B$1,14), "")</f>
        <v>46156</v>
      </c>
      <c r="Q5" s="16">
        <f>IF(DAY(DATE(Year,$B$1,15))=15, DATE(Year,$B$1,15), "")</f>
        <v>46157</v>
      </c>
      <c r="R5" s="16">
        <f>IF(DAY(DATE(Year,$B$1,16))=16, DATE(Year,$B$1,16), "")</f>
        <v>46158</v>
      </c>
      <c r="S5" s="16">
        <f>IF(DAY(DATE(Year,$B$1,17))=17, DATE(Year,$B$1,17), "")</f>
        <v>46159</v>
      </c>
      <c r="T5" s="16">
        <f>IF(DAY(DATE(Year,$B$1,18))=18, DATE(Year,$B$1,18), "")</f>
        <v>46160</v>
      </c>
      <c r="U5" s="16">
        <f>IF(DAY(DATE(Year,$B$1,19))=19, DATE(Year,$B$1,19), "")</f>
        <v>46161</v>
      </c>
      <c r="V5" s="16">
        <f>IF(DAY(DATE(Year,$B$1,20))=20, DATE(Year,$B$1,20), "")</f>
        <v>46162</v>
      </c>
      <c r="W5" s="16">
        <f>IF(DAY(DATE(Year,$B$1,21))=21, DATE(Year,$B$1,21), "")</f>
        <v>46163</v>
      </c>
      <c r="X5" s="16">
        <f>IF(DAY(DATE(Year,$B$1,22))=22, DATE(Year,$B$1,22), "")</f>
        <v>46164</v>
      </c>
      <c r="Y5" s="16">
        <f>IF(DAY(DATE(Year,$B$1,23))=23, DATE(Year,$B$1,23), "")</f>
        <v>46165</v>
      </c>
      <c r="Z5" s="16">
        <f>IF(DAY(DATE(Year,$B$1,24))=24, DATE(Year,$B$1,24), "")</f>
        <v>46166</v>
      </c>
      <c r="AA5" s="16">
        <f>IF(DAY(DATE(Year,$B$1,25))=25, DATE(Year,$B$1,25), "")</f>
        <v>46167</v>
      </c>
      <c r="AB5" s="16">
        <f>IF(DAY(DATE(Year,$B$1,26))=26, DATE(Year,$B$1,26), "")</f>
        <v>46168</v>
      </c>
      <c r="AC5" s="16">
        <f>IF(DAY(DATE(Year,$B$1,27))=27, DATE(Year,$B$1,27), "")</f>
        <v>46169</v>
      </c>
      <c r="AD5" s="16">
        <f>IF(DAY(DATE(Year,$B$1,28))=28, DATE(Year,$B$1,28), "")</f>
        <v>46170</v>
      </c>
      <c r="AE5" s="16">
        <f>IF(DAY(DATE(Year,$B$1,29))=29, DATE(Year,$B$1,29), "")</f>
        <v>46171</v>
      </c>
      <c r="AF5" s="16">
        <f>IF(DAY(DATE(Year,$B$1,30))=30, DATE(Year,$B$1,30), "")</f>
        <v>46172</v>
      </c>
      <c r="AG5" s="17">
        <f>IF(DAY(DATE(Year,$B$1,31))=31, DATE(Year,$B$1,31), "")</f>
        <v>46173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DAuB5sGP2tHFY+siMifEb7ONVg/4cRo0zakt1XepaN6L1gqzfDPcmXPIw5sSQTVJ1rEUTk2xlV9eUHtSiV5uXA==" saltValue="XKqzzC9VEZEcd7LQimwPtg==" spinCount="100000" sheet="1" objects="1" scenarios="1"/>
  <mergeCells count="2">
    <mergeCell ref="C2:E2"/>
    <mergeCell ref="B4:B5"/>
  </mergeCells>
  <conditionalFormatting sqref="C4:AG20">
    <cfRule type="expression" dxfId="23" priority="3">
      <formula>OR(WEEKDAY(C$5,2)=6, WEEKDAY(C$5,2)=7)</formula>
    </cfRule>
  </conditionalFormatting>
  <conditionalFormatting sqref="C6:AG24">
    <cfRule type="cellIs" dxfId="22" priority="1" operator="equal">
      <formula>"O"</formula>
    </cfRule>
    <cfRule type="cellIs" dxfId="21" priority="2" operator="equal">
      <formula>"V"</formula>
    </cfRule>
  </conditionalFormatting>
  <hyperlinks>
    <hyperlink ref="B29" r:id="rId1" xr:uid="{8451CE4A-7602-4E13-A036-AB662F810430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797A49-EF8E-41A7-93AB-E093C6FAAD42}">
          <x14:formula1>
            <xm:f>Data!$B$3:$B$4</xm:f>
          </x14:formula1>
          <xm:sqref>C6:AG20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99C3-6E1D-41DE-A21D-B6B054ECFD09}">
  <sheetPr codeName="Sheet8">
    <pageSetUpPr fitToPage="1"/>
  </sheetPr>
  <dimension ref="B1:AG29"/>
  <sheetViews>
    <sheetView zoomScaleNormal="100" workbookViewId="0">
      <selection activeCell="K16" sqref="K16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6</v>
      </c>
    </row>
    <row r="2" spans="2:33" ht="26.25" x14ac:dyDescent="0.4">
      <c r="B2" s="12">
        <f>DATE(Year,B1,1)</f>
        <v>46174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46174</v>
      </c>
      <c r="D4" s="14">
        <f t="shared" ref="D4:AG4" si="0">D5</f>
        <v>46175</v>
      </c>
      <c r="E4" s="14">
        <f t="shared" si="0"/>
        <v>46176</v>
      </c>
      <c r="F4" s="14">
        <f t="shared" si="0"/>
        <v>46177</v>
      </c>
      <c r="G4" s="14">
        <f t="shared" si="0"/>
        <v>46178</v>
      </c>
      <c r="H4" s="14">
        <f t="shared" si="0"/>
        <v>46179</v>
      </c>
      <c r="I4" s="14">
        <f t="shared" si="0"/>
        <v>46180</v>
      </c>
      <c r="J4" s="14">
        <f t="shared" si="0"/>
        <v>46181</v>
      </c>
      <c r="K4" s="14">
        <f t="shared" si="0"/>
        <v>46182</v>
      </c>
      <c r="L4" s="14">
        <f t="shared" si="0"/>
        <v>46183</v>
      </c>
      <c r="M4" s="14">
        <f t="shared" si="0"/>
        <v>46184</v>
      </c>
      <c r="N4" s="14">
        <f t="shared" si="0"/>
        <v>46185</v>
      </c>
      <c r="O4" s="14">
        <f t="shared" si="0"/>
        <v>46186</v>
      </c>
      <c r="P4" s="14">
        <f t="shared" si="0"/>
        <v>46187</v>
      </c>
      <c r="Q4" s="14">
        <f t="shared" si="0"/>
        <v>46188</v>
      </c>
      <c r="R4" s="14">
        <f t="shared" si="0"/>
        <v>46189</v>
      </c>
      <c r="S4" s="14">
        <f t="shared" si="0"/>
        <v>46190</v>
      </c>
      <c r="T4" s="14">
        <f t="shared" si="0"/>
        <v>46191</v>
      </c>
      <c r="U4" s="14">
        <f t="shared" si="0"/>
        <v>46192</v>
      </c>
      <c r="V4" s="14">
        <f t="shared" si="0"/>
        <v>46193</v>
      </c>
      <c r="W4" s="14">
        <f t="shared" si="0"/>
        <v>46194</v>
      </c>
      <c r="X4" s="14">
        <f t="shared" si="0"/>
        <v>46195</v>
      </c>
      <c r="Y4" s="14">
        <f t="shared" si="0"/>
        <v>46196</v>
      </c>
      <c r="Z4" s="14">
        <f t="shared" si="0"/>
        <v>46197</v>
      </c>
      <c r="AA4" s="14">
        <f t="shared" si="0"/>
        <v>46198</v>
      </c>
      <c r="AB4" s="14">
        <f t="shared" si="0"/>
        <v>46199</v>
      </c>
      <c r="AC4" s="14">
        <f t="shared" si="0"/>
        <v>46200</v>
      </c>
      <c r="AD4" s="14">
        <f t="shared" si="0"/>
        <v>46201</v>
      </c>
      <c r="AE4" s="14">
        <f t="shared" si="0"/>
        <v>46202</v>
      </c>
      <c r="AF4" s="14">
        <f t="shared" si="0"/>
        <v>46203</v>
      </c>
      <c r="AG4" s="15" t="str">
        <f t="shared" si="0"/>
        <v/>
      </c>
    </row>
    <row r="5" spans="2:33" ht="15.75" thickBot="1" x14ac:dyDescent="0.3">
      <c r="B5" s="35"/>
      <c r="C5" s="16">
        <f>IF(DAY(DATE(Year,$B$1,1))=1, DATE(Year,$B$1,1), "")</f>
        <v>46174</v>
      </c>
      <c r="D5" s="16">
        <f>IF(DAY(DATE(Year,$B$1,2))=2, DATE(Year,$B$1,2), "")</f>
        <v>46175</v>
      </c>
      <c r="E5" s="16">
        <f>IF(DAY(DATE(Year,$B$1,3))=3, DATE(Year,$B$1,3), "")</f>
        <v>46176</v>
      </c>
      <c r="F5" s="16">
        <f>IF(DAY(DATE(Year,$B$1,4))=4, DATE(Year,$B$1,4), "")</f>
        <v>46177</v>
      </c>
      <c r="G5" s="16">
        <f>IF(DAY(DATE(Year,$B$1,5))=5, DATE(Year,$B$1,5), "")</f>
        <v>46178</v>
      </c>
      <c r="H5" s="16">
        <f>IF(DAY(DATE(Year,$B$1,6))=6, DATE(Year,$B$1,6), "")</f>
        <v>46179</v>
      </c>
      <c r="I5" s="16">
        <f>IF(DAY(DATE(Year,$B$1,7))=7, DATE(Year,$B$1,7), "")</f>
        <v>46180</v>
      </c>
      <c r="J5" s="16">
        <f>IF(DAY(DATE(Year,$B$1,8))=8, DATE(Year,$B$1,8), "")</f>
        <v>46181</v>
      </c>
      <c r="K5" s="16">
        <f>IF(DAY(DATE(Year,$B$1,9))=9, DATE(Year,$B$1,9), "")</f>
        <v>46182</v>
      </c>
      <c r="L5" s="16">
        <f>IF(DAY(DATE(Year,$B$1,10))=10, DATE(Year,$B$1,10), "")</f>
        <v>46183</v>
      </c>
      <c r="M5" s="16">
        <f>IF(DAY(DATE(Year,$B$1,11))=11, DATE(Year,$B$1,11), "")</f>
        <v>46184</v>
      </c>
      <c r="N5" s="16">
        <f>IF(DAY(DATE(Year,$B$1,12))=12, DATE(Year,$B$1,12), "")</f>
        <v>46185</v>
      </c>
      <c r="O5" s="16">
        <f>IF(DAY(DATE(Year,$B$1,13))=13, DATE(Year,$B$1,13), "")</f>
        <v>46186</v>
      </c>
      <c r="P5" s="16">
        <f>IF(DAY(DATE(Year,$B$1,14))=14, DATE(Year,$B$1,14), "")</f>
        <v>46187</v>
      </c>
      <c r="Q5" s="16">
        <f>IF(DAY(DATE(Year,$B$1,15))=15, DATE(Year,$B$1,15), "")</f>
        <v>46188</v>
      </c>
      <c r="R5" s="16">
        <f>IF(DAY(DATE(Year,$B$1,16))=16, DATE(Year,$B$1,16), "")</f>
        <v>46189</v>
      </c>
      <c r="S5" s="16">
        <f>IF(DAY(DATE(Year,$B$1,17))=17, DATE(Year,$B$1,17), "")</f>
        <v>46190</v>
      </c>
      <c r="T5" s="16">
        <f>IF(DAY(DATE(Year,$B$1,18))=18, DATE(Year,$B$1,18), "")</f>
        <v>46191</v>
      </c>
      <c r="U5" s="16">
        <f>IF(DAY(DATE(Year,$B$1,19))=19, DATE(Year,$B$1,19), "")</f>
        <v>46192</v>
      </c>
      <c r="V5" s="16">
        <f>IF(DAY(DATE(Year,$B$1,20))=20, DATE(Year,$B$1,20), "")</f>
        <v>46193</v>
      </c>
      <c r="W5" s="16">
        <f>IF(DAY(DATE(Year,$B$1,21))=21, DATE(Year,$B$1,21), "")</f>
        <v>46194</v>
      </c>
      <c r="X5" s="16">
        <f>IF(DAY(DATE(Year,$B$1,22))=22, DATE(Year,$B$1,22), "")</f>
        <v>46195</v>
      </c>
      <c r="Y5" s="16">
        <f>IF(DAY(DATE(Year,$B$1,23))=23, DATE(Year,$B$1,23), "")</f>
        <v>46196</v>
      </c>
      <c r="Z5" s="16">
        <f>IF(DAY(DATE(Year,$B$1,24))=24, DATE(Year,$B$1,24), "")</f>
        <v>46197</v>
      </c>
      <c r="AA5" s="16">
        <f>IF(DAY(DATE(Year,$B$1,25))=25, DATE(Year,$B$1,25), "")</f>
        <v>46198</v>
      </c>
      <c r="AB5" s="16">
        <f>IF(DAY(DATE(Year,$B$1,26))=26, DATE(Year,$B$1,26), "")</f>
        <v>46199</v>
      </c>
      <c r="AC5" s="16">
        <f>IF(DAY(DATE(Year,$B$1,27))=27, DATE(Year,$B$1,27), "")</f>
        <v>46200</v>
      </c>
      <c r="AD5" s="16">
        <f>IF(DAY(DATE(Year,$B$1,28))=28, DATE(Year,$B$1,28), "")</f>
        <v>46201</v>
      </c>
      <c r="AE5" s="16">
        <f>IF(DAY(DATE(Year,$B$1,29))=29, DATE(Year,$B$1,29), "")</f>
        <v>46202</v>
      </c>
      <c r="AF5" s="16">
        <f>IF(DAY(DATE(Year,$B$1,30))=30, DATE(Year,$B$1,30), "")</f>
        <v>46203</v>
      </c>
      <c r="AG5" s="17" t="str">
        <f>IF(DAY(DATE(Year,$B$1,31))=31, DATE(Year,$B$1,31), "")</f>
        <v/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SKCrgKVXqY58ypLvFk9V3fDZqlOdPCTEzB56ehiQt5G8gyp1d5MaB3OwfGcAO6PUeIsvxrYmNxpCl9CLTJzjig==" saltValue="GXbheafP2b559TwsQq9ZhA==" spinCount="100000" sheet="1" objects="1" scenarios="1"/>
  <mergeCells count="2">
    <mergeCell ref="C2:E2"/>
    <mergeCell ref="B4:B5"/>
  </mergeCells>
  <conditionalFormatting sqref="C4:AG20">
    <cfRule type="expression" dxfId="20" priority="3">
      <formula>OR(WEEKDAY(C$5,2)=6, WEEKDAY(C$5,2)=7)</formula>
    </cfRule>
  </conditionalFormatting>
  <conditionalFormatting sqref="C6:AG24">
    <cfRule type="cellIs" dxfId="19" priority="1" operator="equal">
      <formula>"O"</formula>
    </cfRule>
    <cfRule type="cellIs" dxfId="18" priority="2" operator="equal">
      <formula>"V"</formula>
    </cfRule>
  </conditionalFormatting>
  <hyperlinks>
    <hyperlink ref="B29" r:id="rId1" xr:uid="{026273B3-5B97-4076-BA58-A821E9A9E2AC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5A13E7-F0F5-4020-87DA-A65D0396B804}">
          <x14:formula1>
            <xm:f>Data!$B$3:$B$4</xm:f>
          </x14:formula1>
          <xm:sqref>C6:AG20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A004-4684-41E6-86B3-189BAC3DB8D7}">
  <sheetPr codeName="Sheet9">
    <pageSetUpPr fitToPage="1"/>
  </sheetPr>
  <dimension ref="B1:AG29"/>
  <sheetViews>
    <sheetView topLeftCell="A4" zoomScaleNormal="100" workbookViewId="0">
      <selection activeCell="E21" sqref="E21"/>
    </sheetView>
  </sheetViews>
  <sheetFormatPr defaultRowHeight="15" x14ac:dyDescent="0.25"/>
  <cols>
    <col min="1" max="1" width="3.5703125" customWidth="1"/>
    <col min="2" max="2" width="34.28515625" customWidth="1"/>
    <col min="3" max="33" width="5.5703125" customWidth="1"/>
    <col min="34" max="34" width="13.28515625" customWidth="1"/>
  </cols>
  <sheetData>
    <row r="1" spans="2:33" x14ac:dyDescent="0.25">
      <c r="B1" s="13">
        <v>7</v>
      </c>
    </row>
    <row r="2" spans="2:33" ht="26.25" x14ac:dyDescent="0.4">
      <c r="B2" s="12">
        <f>DATE(Year,B1,1)</f>
        <v>46204</v>
      </c>
      <c r="C2" s="36">
        <f>Year</f>
        <v>2026</v>
      </c>
      <c r="D2" s="36"/>
      <c r="E2" s="36"/>
      <c r="F2" s="23"/>
    </row>
    <row r="3" spans="2:33" ht="15.75" thickBot="1" x14ac:dyDescent="0.3"/>
    <row r="4" spans="2:33" s="1" customFormat="1" x14ac:dyDescent="0.25">
      <c r="B4" s="34" t="s">
        <v>18</v>
      </c>
      <c r="C4" s="14">
        <f>C5</f>
        <v>46204</v>
      </c>
      <c r="D4" s="14">
        <f t="shared" ref="D4:AG4" si="0">D5</f>
        <v>46205</v>
      </c>
      <c r="E4" s="14">
        <f t="shared" si="0"/>
        <v>46206</v>
      </c>
      <c r="F4" s="14">
        <f t="shared" si="0"/>
        <v>46207</v>
      </c>
      <c r="G4" s="14">
        <f t="shared" si="0"/>
        <v>46208</v>
      </c>
      <c r="H4" s="14">
        <f t="shared" si="0"/>
        <v>46209</v>
      </c>
      <c r="I4" s="14">
        <f t="shared" si="0"/>
        <v>46210</v>
      </c>
      <c r="J4" s="14">
        <f t="shared" si="0"/>
        <v>46211</v>
      </c>
      <c r="K4" s="14">
        <f t="shared" si="0"/>
        <v>46212</v>
      </c>
      <c r="L4" s="14">
        <f t="shared" si="0"/>
        <v>46213</v>
      </c>
      <c r="M4" s="14">
        <f t="shared" si="0"/>
        <v>46214</v>
      </c>
      <c r="N4" s="14">
        <f t="shared" si="0"/>
        <v>46215</v>
      </c>
      <c r="O4" s="14">
        <f t="shared" si="0"/>
        <v>46216</v>
      </c>
      <c r="P4" s="14">
        <f t="shared" si="0"/>
        <v>46217</v>
      </c>
      <c r="Q4" s="14">
        <f t="shared" si="0"/>
        <v>46218</v>
      </c>
      <c r="R4" s="14">
        <f t="shared" si="0"/>
        <v>46219</v>
      </c>
      <c r="S4" s="14">
        <f t="shared" si="0"/>
        <v>46220</v>
      </c>
      <c r="T4" s="14">
        <f t="shared" si="0"/>
        <v>46221</v>
      </c>
      <c r="U4" s="14">
        <f t="shared" si="0"/>
        <v>46222</v>
      </c>
      <c r="V4" s="14">
        <f t="shared" si="0"/>
        <v>46223</v>
      </c>
      <c r="W4" s="14">
        <f t="shared" si="0"/>
        <v>46224</v>
      </c>
      <c r="X4" s="14">
        <f t="shared" si="0"/>
        <v>46225</v>
      </c>
      <c r="Y4" s="14">
        <f t="shared" si="0"/>
        <v>46226</v>
      </c>
      <c r="Z4" s="14">
        <f t="shared" si="0"/>
        <v>46227</v>
      </c>
      <c r="AA4" s="14">
        <f t="shared" si="0"/>
        <v>46228</v>
      </c>
      <c r="AB4" s="14">
        <f t="shared" si="0"/>
        <v>46229</v>
      </c>
      <c r="AC4" s="14">
        <f t="shared" si="0"/>
        <v>46230</v>
      </c>
      <c r="AD4" s="14">
        <f t="shared" si="0"/>
        <v>46231</v>
      </c>
      <c r="AE4" s="14">
        <f t="shared" si="0"/>
        <v>46232</v>
      </c>
      <c r="AF4" s="14">
        <f t="shared" si="0"/>
        <v>46233</v>
      </c>
      <c r="AG4" s="15">
        <f t="shared" si="0"/>
        <v>46234</v>
      </c>
    </row>
    <row r="5" spans="2:33" ht="15.75" thickBot="1" x14ac:dyDescent="0.3">
      <c r="B5" s="35"/>
      <c r="C5" s="16">
        <f>IF(DAY(DATE(Year,$B$1,1))=1, DATE(Year,$B$1,1), "")</f>
        <v>46204</v>
      </c>
      <c r="D5" s="16">
        <f>IF(DAY(DATE(Year,$B$1,2))=2, DATE(Year,$B$1,2), "")</f>
        <v>46205</v>
      </c>
      <c r="E5" s="16">
        <f>IF(DAY(DATE(Year,$B$1,3))=3, DATE(Year,$B$1,3), "")</f>
        <v>46206</v>
      </c>
      <c r="F5" s="16">
        <f>IF(DAY(DATE(Year,$B$1,4))=4, DATE(Year,$B$1,4), "")</f>
        <v>46207</v>
      </c>
      <c r="G5" s="16">
        <f>IF(DAY(DATE(Year,$B$1,5))=5, DATE(Year,$B$1,5), "")</f>
        <v>46208</v>
      </c>
      <c r="H5" s="16">
        <f>IF(DAY(DATE(Year,$B$1,6))=6, DATE(Year,$B$1,6), "")</f>
        <v>46209</v>
      </c>
      <c r="I5" s="16">
        <f>IF(DAY(DATE(Year,$B$1,7))=7, DATE(Year,$B$1,7), "")</f>
        <v>46210</v>
      </c>
      <c r="J5" s="16">
        <f>IF(DAY(DATE(Year,$B$1,8))=8, DATE(Year,$B$1,8), "")</f>
        <v>46211</v>
      </c>
      <c r="K5" s="16">
        <f>IF(DAY(DATE(Year,$B$1,9))=9, DATE(Year,$B$1,9), "")</f>
        <v>46212</v>
      </c>
      <c r="L5" s="16">
        <f>IF(DAY(DATE(Year,$B$1,10))=10, DATE(Year,$B$1,10), "")</f>
        <v>46213</v>
      </c>
      <c r="M5" s="16">
        <f>IF(DAY(DATE(Year,$B$1,11))=11, DATE(Year,$B$1,11), "")</f>
        <v>46214</v>
      </c>
      <c r="N5" s="16">
        <f>IF(DAY(DATE(Year,$B$1,12))=12, DATE(Year,$B$1,12), "")</f>
        <v>46215</v>
      </c>
      <c r="O5" s="16">
        <f>IF(DAY(DATE(Year,$B$1,13))=13, DATE(Year,$B$1,13), "")</f>
        <v>46216</v>
      </c>
      <c r="P5" s="16">
        <f>IF(DAY(DATE(Year,$B$1,14))=14, DATE(Year,$B$1,14), "")</f>
        <v>46217</v>
      </c>
      <c r="Q5" s="16">
        <f>IF(DAY(DATE(Year,$B$1,15))=15, DATE(Year,$B$1,15), "")</f>
        <v>46218</v>
      </c>
      <c r="R5" s="16">
        <f>IF(DAY(DATE(Year,$B$1,16))=16, DATE(Year,$B$1,16), "")</f>
        <v>46219</v>
      </c>
      <c r="S5" s="16">
        <f>IF(DAY(DATE(Year,$B$1,17))=17, DATE(Year,$B$1,17), "")</f>
        <v>46220</v>
      </c>
      <c r="T5" s="16">
        <f>IF(DAY(DATE(Year,$B$1,18))=18, DATE(Year,$B$1,18), "")</f>
        <v>46221</v>
      </c>
      <c r="U5" s="16">
        <f>IF(DAY(DATE(Year,$B$1,19))=19, DATE(Year,$B$1,19), "")</f>
        <v>46222</v>
      </c>
      <c r="V5" s="16">
        <f>IF(DAY(DATE(Year,$B$1,20))=20, DATE(Year,$B$1,20), "")</f>
        <v>46223</v>
      </c>
      <c r="W5" s="16">
        <f>IF(DAY(DATE(Year,$B$1,21))=21, DATE(Year,$B$1,21), "")</f>
        <v>46224</v>
      </c>
      <c r="X5" s="16">
        <f>IF(DAY(DATE(Year,$B$1,22))=22, DATE(Year,$B$1,22), "")</f>
        <v>46225</v>
      </c>
      <c r="Y5" s="16">
        <f>IF(DAY(DATE(Year,$B$1,23))=23, DATE(Year,$B$1,23), "")</f>
        <v>46226</v>
      </c>
      <c r="Z5" s="16">
        <f>IF(DAY(DATE(Year,$B$1,24))=24, DATE(Year,$B$1,24), "")</f>
        <v>46227</v>
      </c>
      <c r="AA5" s="16">
        <f>IF(DAY(DATE(Year,$B$1,25))=25, DATE(Year,$B$1,25), "")</f>
        <v>46228</v>
      </c>
      <c r="AB5" s="16">
        <f>IF(DAY(DATE(Year,$B$1,26))=26, DATE(Year,$B$1,26), "")</f>
        <v>46229</v>
      </c>
      <c r="AC5" s="16">
        <f>IF(DAY(DATE(Year,$B$1,27))=27, DATE(Year,$B$1,27), "")</f>
        <v>46230</v>
      </c>
      <c r="AD5" s="16">
        <f>IF(DAY(DATE(Year,$B$1,28))=28, DATE(Year,$B$1,28), "")</f>
        <v>46231</v>
      </c>
      <c r="AE5" s="16">
        <f>IF(DAY(DATE(Year,$B$1,29))=29, DATE(Year,$B$1,29), "")</f>
        <v>46232</v>
      </c>
      <c r="AF5" s="16">
        <f>IF(DAY(DATE(Year,$B$1,30))=30, DATE(Year,$B$1,30), "")</f>
        <v>46233</v>
      </c>
      <c r="AG5" s="17">
        <f>IF(DAY(DATE(Year,$B$1,31))=31, DATE(Year,$B$1,31), "")</f>
        <v>46234</v>
      </c>
    </row>
    <row r="6" spans="2:33" x14ac:dyDescent="0.25">
      <c r="B6" s="39" t="str">
        <f>IF(ISBLANK(Members!C3),"",Members!C3)</f>
        <v/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2"/>
    </row>
    <row r="7" spans="2:33" x14ac:dyDescent="0.25">
      <c r="B7" s="18" t="str">
        <f>IF(ISBLANK(Members!C4),"",Members!C4)</f>
        <v/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</row>
    <row r="8" spans="2:33" x14ac:dyDescent="0.25">
      <c r="B8" s="18" t="str">
        <f>IF(ISBLANK(Members!C5),"",Members!C5)</f>
        <v/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7"/>
    </row>
    <row r="9" spans="2:33" x14ac:dyDescent="0.25">
      <c r="B9" s="18" t="str">
        <f>IF(ISBLANK(Members!C6),"",Members!C6)</f>
        <v/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</row>
    <row r="10" spans="2:33" x14ac:dyDescent="0.25">
      <c r="B10" s="18" t="str">
        <f>IF(ISBLANK(Members!C7),"",Members!C7)</f>
        <v/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7"/>
    </row>
    <row r="11" spans="2:33" x14ac:dyDescent="0.25">
      <c r="B11" s="18" t="str">
        <f>IF(ISBLANK(Members!C8),"",Members!C8)</f>
        <v/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</row>
    <row r="12" spans="2:33" x14ac:dyDescent="0.25">
      <c r="B12" s="18" t="str">
        <f>IF(ISBLANK(Members!C9),"",Members!C9)</f>
        <v/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</row>
    <row r="13" spans="2:33" x14ac:dyDescent="0.25">
      <c r="B13" s="18" t="str">
        <f>IF(ISBLANK(Members!C10),"",Members!C10)</f>
        <v/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spans="2:33" x14ac:dyDescent="0.25">
      <c r="B14" s="18" t="str">
        <f>IF(ISBLANK(Members!C11),"",Members!C11)</f>
        <v/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</row>
    <row r="15" spans="2:33" x14ac:dyDescent="0.25">
      <c r="B15" s="18" t="str">
        <f>IF(ISBLANK(Members!C12),"",Members!C12)</f>
        <v/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</row>
    <row r="16" spans="2:33" x14ac:dyDescent="0.25">
      <c r="B16" s="18" t="str">
        <f>IF(ISBLANK(Members!C13),"",Members!C13)</f>
        <v/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</row>
    <row r="17" spans="2:33" x14ac:dyDescent="0.25">
      <c r="B17" s="18" t="str">
        <f>IF(ISBLANK(Members!C14),"",Members!C14)</f>
        <v/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</row>
    <row r="18" spans="2:33" x14ac:dyDescent="0.25">
      <c r="B18" s="18" t="str">
        <f>IF(ISBLANK(Members!C15),"",Members!C15)</f>
        <v/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2:33" x14ac:dyDescent="0.25">
      <c r="B19" s="18" t="str">
        <f>IF(ISBLANK(Members!C16),"",Members!C16)</f>
        <v/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</row>
    <row r="20" spans="2:33" ht="15.75" thickBot="1" x14ac:dyDescent="0.3">
      <c r="B20" s="19" t="str">
        <f>IF(ISBLANK(Members!C17),"",Members!C17)</f>
        <v/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1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x14ac:dyDescent="0.25">
      <c r="B23" t="str">
        <f>Data!$C$3</f>
        <v>Vacation</v>
      </c>
      <c r="C23" s="6" t="str">
        <f>Data!$B$3</f>
        <v>V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x14ac:dyDescent="0.25">
      <c r="B24" t="str">
        <f>Data!$C$4</f>
        <v>Other absence</v>
      </c>
      <c r="C24" s="6" t="str">
        <f>Data!$B$4</f>
        <v>O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6" spans="2:33" x14ac:dyDescent="0.25">
      <c r="B26" s="20" t="s">
        <v>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2:33" x14ac:dyDescent="0.25">
      <c r="B27" s="21" t="s">
        <v>19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2:33" x14ac:dyDescent="0.25">
      <c r="B28" t="s">
        <v>25</v>
      </c>
      <c r="C28" s="21"/>
      <c r="D28" s="21"/>
      <c r="E28" s="21"/>
      <c r="F28" s="21"/>
      <c r="G28" s="21"/>
      <c r="I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2:33" x14ac:dyDescent="0.25">
      <c r="B29" s="22" t="s">
        <v>3</v>
      </c>
    </row>
  </sheetData>
  <sheetProtection algorithmName="SHA-512" hashValue="Q/jIyXlvxCdqEs9KA7BK+7Z88Z/knRBEsaGiqYpDRYk6aMX7MSsO8CQ/FfjIFUYj5k0nRhcr87KZ9ybUMY2xDQ==" saltValue="MRtrajeWh2k+NEHJrFQ2lw==" spinCount="100000" sheet="1" objects="1" scenarios="1"/>
  <mergeCells count="2">
    <mergeCell ref="C2:E2"/>
    <mergeCell ref="B4:B5"/>
  </mergeCells>
  <conditionalFormatting sqref="C4:AG20">
    <cfRule type="expression" dxfId="17" priority="3">
      <formula>OR(WEEKDAY(C$5,2)=6, WEEKDAY(C$5,2)=7)</formula>
    </cfRule>
  </conditionalFormatting>
  <conditionalFormatting sqref="C6:AG24">
    <cfRule type="cellIs" dxfId="16" priority="1" operator="equal">
      <formula>"O"</formula>
    </cfRule>
    <cfRule type="cellIs" dxfId="15" priority="2" operator="equal">
      <formula>"V"</formula>
    </cfRule>
  </conditionalFormatting>
  <hyperlinks>
    <hyperlink ref="B29" r:id="rId1" xr:uid="{9A643683-89C5-4AAC-9312-AD3B908DA692}"/>
  </hyperlinks>
  <pageMargins left="0.7" right="0.7" top="0.75" bottom="0.75" header="0.3" footer="0.3"/>
  <pageSetup paperSize="9" scale="62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ED287D-869A-465C-A78F-45885538C5C8}">
          <x14:formula1>
            <xm:f>Data!$B$3:$B$4</xm:f>
          </x14:formula1>
          <xm:sqref>C6:AG20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4E0EDA70A3A43BDF0C6899E3EE65A" ma:contentTypeVersion="12" ma:contentTypeDescription="Create a new document." ma:contentTypeScope="" ma:versionID="e63b0caef68351456c61c8bb939bd87f">
  <xsd:schema xmlns:xsd="http://www.w3.org/2001/XMLSchema" xmlns:xs="http://www.w3.org/2001/XMLSchema" xmlns:p="http://schemas.microsoft.com/office/2006/metadata/properties" xmlns:ns2="a43ce6e8-598c-4dfa-b99f-a633b6695ee3" xmlns:ns3="85f8627e-938a-4f5b-9b2f-4bfc5be9056f" targetNamespace="http://schemas.microsoft.com/office/2006/metadata/properties" ma:root="true" ma:fieldsID="c39dc8f680a63b217fc4101fab0318bb" ns2:_="" ns3:_="">
    <xsd:import namespace="a43ce6e8-598c-4dfa-b99f-a633b6695ee3"/>
    <xsd:import namespace="85f8627e-938a-4f5b-9b2f-4bfc5be905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e6e8-598c-4dfa-b99f-a633b6695e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adcfe5c-738a-4b8d-ba68-c31453340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8627e-938a-4f5b-9b2f-4bfc5be905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167f3d-9a7b-43cf-9cd4-d48888fa33bd}" ma:internalName="TaxCatchAll" ma:showField="CatchAllData" ma:web="85f8627e-938a-4f5b-9b2f-4bfc5be90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e6e8-598c-4dfa-b99f-a633b6695ee3">
      <Terms xmlns="http://schemas.microsoft.com/office/infopath/2007/PartnerControls"/>
    </lcf76f155ced4ddcb4097134ff3c332f>
    <TaxCatchAll xmlns="85f8627e-938a-4f5b-9b2f-4bfc5be9056f" xsi:nil="true"/>
  </documentManagement>
</p:properties>
</file>

<file path=customXml/itemProps1.xml><?xml version="1.0" encoding="utf-8"?>
<ds:datastoreItem xmlns:ds="http://schemas.openxmlformats.org/officeDocument/2006/customXml" ds:itemID="{F9D9A49A-D90B-4657-AAF3-E5493762D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CA1AF-777A-4AE7-BAE3-F82712FA8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ce6e8-598c-4dfa-b99f-a633b6695ee3"/>
    <ds:schemaRef ds:uri="85f8627e-938a-4f5b-9b2f-4bfc5be90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69F48-78C2-43E7-A92F-9355EBCE28E2}">
  <ds:schemaRefs>
    <ds:schemaRef ds:uri="http://schemas.openxmlformats.org/package/2006/metadata/core-properties"/>
    <ds:schemaRef ds:uri="http://schemas.microsoft.com/office/2006/metadata/properties"/>
    <ds:schemaRef ds:uri="a43ce6e8-598c-4dfa-b99f-a633b6695ee3"/>
    <ds:schemaRef ds:uri="http://www.w3.org/XML/1998/namespace"/>
    <ds:schemaRef ds:uri="85f8627e-938a-4f5b-9b2f-4bfc5be9056f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Readme</vt:lpstr>
      <vt:lpstr>Members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Data</vt:lpstr>
      <vt:lpstr>Readme!Year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Kersting</dc:creator>
  <cp:lastModifiedBy>Jens Kersting</cp:lastModifiedBy>
  <cp:lastPrinted>2025-11-05T17:39:00Z</cp:lastPrinted>
  <dcterms:created xsi:type="dcterms:W3CDTF">2025-11-04T10:37:04Z</dcterms:created>
  <dcterms:modified xsi:type="dcterms:W3CDTF">2025-11-05T17:40:00Z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0x010100B674E0EDA70A3A43BDF0C6899E3EE65A</vt:lpwstr>
  </property>
  <property fmtid="{D5CDD505-2E9C-101B-9397-08002B2CF9AE}" pid="3" name="MediaServiceImageTags">
    <vt:lpwstr/>
  </property>
</Properties>
</file>